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witschi\OneDrive - Burgergemeinde Bern\O-DLZ - General\910.006_Mustervorlagen\"/>
    </mc:Choice>
  </mc:AlternateContent>
  <xr:revisionPtr revIDLastSave="0" documentId="13_ncr:1_{A72365A2-4A2E-45F8-90AB-A780320AC23B}" xr6:coauthVersionLast="47" xr6:coauthVersionMax="47" xr10:uidLastSave="{00000000-0000-0000-0000-000000000000}"/>
  <bookViews>
    <workbookView xWindow="-120" yWindow="-120" windowWidth="29040" windowHeight="15720" firstSheet="6" activeTab="10" xr2:uid="{4458E43F-2522-4BDF-8CC6-1EE50786E3F5}"/>
  </bookViews>
  <sheets>
    <sheet name="Eckdaten" sheetId="1" r:id="rId1"/>
    <sheet name="Bilanz" sheetId="2" r:id="rId2"/>
    <sheet name="ER FG" sheetId="3" r:id="rId3"/>
    <sheet name="ER SG" sheetId="4" r:id="rId4"/>
    <sheet name="Eigenkapitalnachweis" sheetId="7" r:id="rId5"/>
    <sheet name="Rückstellungsspiegel" sheetId="8" r:id="rId6"/>
    <sheet name="Beteiligungsspiegel" sheetId="9" r:id="rId7"/>
    <sheet name="Gewährleistungsspiegel" sheetId="10" r:id="rId8"/>
    <sheet name="Kreditkontrolle" sheetId="11" r:id="rId9"/>
    <sheet name="Nachkredite" sheetId="6" r:id="rId10"/>
    <sheet name="Investitionsrechnung" sheetId="12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2" l="1"/>
  <c r="F14" i="12"/>
  <c r="D14" i="12"/>
  <c r="E9" i="12"/>
  <c r="C9" i="12"/>
  <c r="G13" i="6" l="1"/>
  <c r="H13" i="6"/>
  <c r="I13" i="6"/>
  <c r="E13" i="6"/>
  <c r="F13" i="6"/>
  <c r="D13" i="6"/>
  <c r="E10" i="6"/>
  <c r="F10" i="6"/>
  <c r="H10" i="6"/>
  <c r="I10" i="6"/>
  <c r="D10" i="6"/>
  <c r="F7" i="6"/>
  <c r="H7" i="6"/>
  <c r="I7" i="6"/>
  <c r="E7" i="6"/>
  <c r="D7" i="6"/>
  <c r="K12" i="11" l="1"/>
  <c r="I19" i="11"/>
  <c r="G19" i="11"/>
  <c r="F19" i="11"/>
  <c r="D19" i="11"/>
  <c r="K18" i="11"/>
  <c r="H18" i="11"/>
  <c r="L18" i="11" s="1"/>
  <c r="K17" i="11"/>
  <c r="K19" i="11" s="1"/>
  <c r="H17" i="11"/>
  <c r="H12" i="11"/>
  <c r="L12" i="11" s="1"/>
  <c r="J19" i="11" l="1"/>
  <c r="H19" i="11"/>
  <c r="L17" i="11"/>
  <c r="L19" i="11" s="1"/>
  <c r="F21" i="8" l="1"/>
  <c r="D21" i="8"/>
  <c r="C21" i="8"/>
  <c r="F19" i="8"/>
  <c r="E19" i="8"/>
  <c r="D19" i="8"/>
  <c r="C19" i="8"/>
  <c r="F18" i="8"/>
  <c r="E18" i="8"/>
  <c r="E21" i="8" s="1"/>
  <c r="D18" i="8"/>
  <c r="C18" i="8"/>
  <c r="G15" i="8"/>
  <c r="G19" i="8" s="1"/>
  <c r="G8" i="8"/>
  <c r="G18" i="8" s="1"/>
  <c r="G21" i="8" s="1"/>
  <c r="L6" i="7" l="1"/>
  <c r="C6" i="7"/>
  <c r="L19" i="7"/>
  <c r="L7" i="7"/>
  <c r="I7" i="7"/>
  <c r="F7" i="7"/>
  <c r="C7" i="7"/>
  <c r="B8" i="3" l="1"/>
  <c r="D8" i="3"/>
  <c r="F8" i="3"/>
  <c r="B19" i="3"/>
  <c r="E19" i="3"/>
  <c r="F19" i="3"/>
  <c r="D53" i="1"/>
  <c r="F53" i="1"/>
  <c r="D32" i="1"/>
  <c r="F72" i="1"/>
  <c r="E72" i="1"/>
  <c r="D72" i="1"/>
  <c r="F67" i="1"/>
  <c r="E67" i="1"/>
  <c r="D67" i="1"/>
  <c r="F62" i="1"/>
  <c r="F63" i="1" s="1"/>
  <c r="E62" i="1"/>
  <c r="E63" i="1" s="1"/>
  <c r="E53" i="1"/>
  <c r="D62" i="1"/>
  <c r="F37" i="1"/>
  <c r="E37" i="1"/>
  <c r="F32" i="1"/>
  <c r="E32" i="1"/>
  <c r="D37" i="1"/>
  <c r="I18" i="4"/>
  <c r="G18" i="4"/>
  <c r="E18" i="4"/>
  <c r="H11" i="4"/>
  <c r="F11" i="4"/>
  <c r="D11" i="4"/>
  <c r="E29" i="2"/>
  <c r="D29" i="2"/>
  <c r="E24" i="2"/>
  <c r="D24" i="2"/>
  <c r="E17" i="2"/>
  <c r="D17" i="2"/>
  <c r="E13" i="2"/>
  <c r="D13" i="2"/>
  <c r="E30" i="2" l="1"/>
  <c r="F68" i="1"/>
  <c r="F73" i="1" s="1"/>
  <c r="E68" i="1"/>
  <c r="E73" i="1" s="1"/>
  <c r="D63" i="1"/>
  <c r="D68" i="1" s="1"/>
  <c r="D73" i="1" s="1"/>
  <c r="D39" i="1"/>
  <c r="E39" i="1"/>
  <c r="F39" i="1"/>
  <c r="E18" i="2"/>
  <c r="D30" i="2"/>
  <c r="D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Markwalder Iris, JGK-AGR-GeM</author>
  </authors>
  <commentList>
    <comment ref="B8" authorId="0" shapeId="0" xr:uid="{3C0C97A9-39BA-462E-9F2E-40F62279C71D}">
      <text>
        <r>
          <rPr>
            <sz val="9"/>
            <color indexed="81"/>
            <rFont val="Tahoma"/>
            <family val="2"/>
          </rPr>
          <t>Es gibt drei Möglichkeiten, die SF Feuerwehr zu führen: als einseitige SF oder als zweiseitige SF ohne separate Auswertung resp. mit separater Auswertung. Je nachdem erfolgt der Abschluss über eine andere SG.</t>
        </r>
      </text>
    </comment>
    <comment ref="D8" authorId="0" shapeId="0" xr:uid="{D0082C83-F9F5-434A-9A4E-DAB49A78347B}">
      <text>
        <r>
          <rPr>
            <sz val="9"/>
            <color indexed="81"/>
            <rFont val="Tahoma"/>
            <family val="2"/>
          </rPr>
          <t>keine separate Auswertung, Darstellung im ordentlichen Ergebnis Allgemeiner Haushalt</t>
        </r>
      </text>
    </comment>
    <comment ref="D9" authorId="0" shapeId="0" xr:uid="{F01F9598-FDD2-4EAD-AC1A-030CDB06ADE3}">
      <text>
        <r>
          <rPr>
            <sz val="9"/>
            <color indexed="81"/>
            <rFont val="Tahoma"/>
            <family val="2"/>
          </rPr>
          <t>keine separate Auswertung, Darstellung im ordentlichen Ergebnis Allgemeiner Haushalt</t>
        </r>
      </text>
    </comment>
    <comment ref="D10" authorId="0" shapeId="0" xr:uid="{13F01CF4-F058-4616-8E08-EDEF8BC059E3}">
      <text>
        <r>
          <rPr>
            <sz val="9"/>
            <color indexed="81"/>
            <rFont val="Tahoma"/>
            <family val="2"/>
          </rPr>
          <t>separate Auswertung</t>
        </r>
      </text>
    </comment>
    <comment ref="D11" authorId="0" shapeId="0" xr:uid="{37158AE6-7A68-4B33-B226-E576BBF1E2E2}">
      <text>
        <r>
          <rPr>
            <sz val="9"/>
            <color indexed="81"/>
            <rFont val="Tahoma"/>
            <family val="2"/>
          </rPr>
          <t>separate Auswertung</t>
        </r>
      </text>
    </comment>
    <comment ref="D12" authorId="0" shapeId="0" xr:uid="{C43C259F-EFE1-4DB7-A881-98E4A5161E25}">
      <text>
        <r>
          <rPr>
            <sz val="9"/>
            <color indexed="81"/>
            <rFont val="Tahoma"/>
            <family val="2"/>
          </rPr>
          <t>separate Auswertung</t>
        </r>
      </text>
    </comment>
    <comment ref="D13" authorId="0" shapeId="0" xr:uid="{1733BED1-39FA-44CC-8A25-793A8BDCB269}">
      <text>
        <r>
          <rPr>
            <sz val="9"/>
            <color indexed="81"/>
            <rFont val="Tahoma"/>
            <family val="2"/>
          </rPr>
          <t>separate Auswertung</t>
        </r>
      </text>
    </comment>
    <comment ref="D14" authorId="0" shapeId="0" xr:uid="{5F1F3FCD-F09B-4F67-98E3-0D141386D481}">
      <text>
        <r>
          <rPr>
            <sz val="9"/>
            <color indexed="81"/>
            <rFont val="Tahoma"/>
            <family val="2"/>
          </rPr>
          <t>separate Auswertung</t>
        </r>
      </text>
    </comment>
    <comment ref="D15" authorId="0" shapeId="0" xr:uid="{03F06183-0A8F-47F9-9F6C-5CA39E784746}">
      <text>
        <r>
          <rPr>
            <sz val="9"/>
            <color indexed="81"/>
            <rFont val="Tahoma"/>
            <family val="2"/>
          </rPr>
          <t>separate Auswertung</t>
        </r>
      </text>
    </comment>
    <comment ref="D16" authorId="0" shapeId="0" xr:uid="{7D748561-38E6-4CF7-B310-C845DA4707FC}">
      <text>
        <r>
          <rPr>
            <sz val="9"/>
            <color indexed="81"/>
            <rFont val="Tahoma"/>
            <family val="2"/>
          </rPr>
          <t>Darstellung im ausserordentlichen Ergebnis</t>
        </r>
      </text>
    </comment>
    <comment ref="D20" authorId="0" shapeId="0" xr:uid="{1C4CF824-0168-4DE3-A83F-B491C3C51F4D}">
      <text>
        <r>
          <rPr>
            <sz val="9"/>
            <color indexed="81"/>
            <rFont val="Tahoma"/>
            <family val="2"/>
          </rPr>
          <t>ordentliche Einlage gemäss Berechnungsblatt Wiederbeschaffungs-werte</t>
        </r>
      </text>
    </comment>
    <comment ref="G20" authorId="0" shapeId="0" xr:uid="{297685C9-1ED5-4FAC-BB4C-7F99348958C0}">
      <text>
        <r>
          <rPr>
            <sz val="9"/>
            <color indexed="81"/>
            <rFont val="Tahoma"/>
            <family val="2"/>
          </rPr>
          <t>Entnahme ordentliche Abschreibungen</t>
        </r>
      </text>
    </comment>
    <comment ref="D21" authorId="0" shapeId="0" xr:uid="{68972F85-E316-4848-B64F-C6239D133898}">
      <text>
        <r>
          <rPr>
            <sz val="9"/>
            <color indexed="81"/>
            <rFont val="Tahoma"/>
            <family val="2"/>
          </rPr>
          <t>ordentliche Einlage gemäss Berechnungsblatt Wiederbeschaffungs-werte</t>
        </r>
      </text>
    </comment>
    <comment ref="G21" authorId="0" shapeId="0" xr:uid="{2E489FC2-0C27-4450-8A81-ED612C8CC396}">
      <text>
        <r>
          <rPr>
            <sz val="9"/>
            <color indexed="81"/>
            <rFont val="Tahoma"/>
            <family val="2"/>
          </rPr>
          <t>Entnahme ordentliche Abschreibungen</t>
        </r>
      </text>
    </comment>
    <comment ref="D23" authorId="0" shapeId="0" xr:uid="{43BF9AD8-A2AD-4E4A-B304-B2DA4EB71B12}">
      <text>
        <r>
          <rPr>
            <sz val="9"/>
            <color indexed="81"/>
            <rFont val="Tahoma"/>
            <family val="2"/>
          </rPr>
          <t>Darstellung im ausserordentlichen Ergebnis</t>
        </r>
      </text>
    </comment>
    <comment ref="G23" authorId="0" shapeId="0" xr:uid="{70687B16-0026-43FD-82AB-A65E13F8DFCD}">
      <text>
        <r>
          <rPr>
            <sz val="9"/>
            <color indexed="81"/>
            <rFont val="Tahoma"/>
            <family val="2"/>
          </rPr>
          <t>Darstellung im ausserordentlichen Ergebnis</t>
        </r>
      </text>
    </comment>
    <comment ref="D25" authorId="0" shapeId="0" xr:uid="{7D4065D0-CE83-4402-BEF1-3E41A974DCE7}">
      <text>
        <r>
          <rPr>
            <sz val="9"/>
            <color indexed="81"/>
            <rFont val="Tahoma"/>
            <family val="2"/>
          </rPr>
          <t xml:space="preserve">Einmalige Einlage bei Einführung von HRM2, danach nur noch Entnahmen. </t>
        </r>
      </text>
    </comment>
    <comment ref="G26" authorId="0" shapeId="0" xr:uid="{66F35699-C1F9-4D07-B67F-C9B67E4825E0}">
      <text>
        <r>
          <rPr>
            <sz val="9"/>
            <color indexed="81"/>
            <rFont val="Tahoma"/>
            <family val="2"/>
          </rPr>
          <t>Entnahmen gem. rechtlichen Vorgaben GV</t>
        </r>
      </text>
    </comment>
  </commentList>
</comments>
</file>

<file path=xl/sharedStrings.xml><?xml version="1.0" encoding="utf-8"?>
<sst xmlns="http://schemas.openxmlformats.org/spreadsheetml/2006/main" count="530" uniqueCount="315">
  <si>
    <t>Jahresrechnung</t>
  </si>
  <si>
    <t xml:space="preserve">Budget </t>
  </si>
  <si>
    <t>SG</t>
  </si>
  <si>
    <t>Jahresergebnis ER Gesamthaushalt</t>
  </si>
  <si>
    <t>Nettoinvestitionen</t>
  </si>
  <si>
    <t>Bestand Finanzvermögen</t>
  </si>
  <si>
    <t>Bestand Verwaltungsvermögen Gesamthaushalt</t>
  </si>
  <si>
    <t>Fremdkapital</t>
  </si>
  <si>
    <t>Eigenkapital</t>
  </si>
  <si>
    <t>Reserven</t>
  </si>
  <si>
    <t>Bilanzüberschuss/-fehlbetrag</t>
  </si>
  <si>
    <t>Ergebnis Gesamthaushalt</t>
  </si>
  <si>
    <t>Abschreibungen Verwaltungsvermögen</t>
  </si>
  <si>
    <t>33 +</t>
  </si>
  <si>
    <t>Einlagen in Fonds und Spezialfinanzierungen</t>
  </si>
  <si>
    <t>35 +</t>
  </si>
  <si>
    <t>Entnahmen aus Fonds und Spezialfinanzierungen</t>
  </si>
  <si>
    <t xml:space="preserve">45 - </t>
  </si>
  <si>
    <t>Wertberichtigungen Darlehen VV</t>
  </si>
  <si>
    <t>364 +</t>
  </si>
  <si>
    <t>Wertberichtigungen Beteligungen VV</t>
  </si>
  <si>
    <t>365 +</t>
  </si>
  <si>
    <t>Abschreibungen Investitionsbeiträge</t>
  </si>
  <si>
    <t>366 +</t>
  </si>
  <si>
    <t>Zusätzliche Abschreibungen</t>
  </si>
  <si>
    <t>383 +</t>
  </si>
  <si>
    <t>Einlagen in das Eigenkapital</t>
  </si>
  <si>
    <t>389 +</t>
  </si>
  <si>
    <t>Entnahmen aus dem Eigenkapital</t>
  </si>
  <si>
    <t xml:space="preserve">489 - </t>
  </si>
  <si>
    <t>Selbstfinanzierung</t>
  </si>
  <si>
    <t>Investitionsausgaben</t>
  </si>
  <si>
    <t>690 +</t>
  </si>
  <si>
    <t>Investitionseinnahmen</t>
  </si>
  <si>
    <t xml:space="preserve">590 - </t>
  </si>
  <si>
    <t>Finanzierungsergebnis</t>
  </si>
  <si>
    <t>Personalaufwand</t>
  </si>
  <si>
    <t>Sach- und übriger Betriebsaufwand</t>
  </si>
  <si>
    <t>Transferaufwand</t>
  </si>
  <si>
    <t>Durchlaufende Beiträge</t>
  </si>
  <si>
    <t>Total betrieblicher Aufwand</t>
  </si>
  <si>
    <t>Fiskalertrag</t>
  </si>
  <si>
    <t>Regalien und Konzessionen</t>
  </si>
  <si>
    <t>Entgelte</t>
  </si>
  <si>
    <t>Verschiedene Erträge</t>
  </si>
  <si>
    <t>Transferertrag</t>
  </si>
  <si>
    <t>Total betrieblicher Ertrag</t>
  </si>
  <si>
    <t>Ergebnis aus betrieblicher Tätigkeit</t>
  </si>
  <si>
    <t>Finanzaufwand</t>
  </si>
  <si>
    <t>Finanzertrag</t>
  </si>
  <si>
    <t>Ergebnis aus Finanzierung</t>
  </si>
  <si>
    <t>Operatives Ergebnis</t>
  </si>
  <si>
    <t>Ausserordentlicher Aufwand</t>
  </si>
  <si>
    <t>Ausserordentlicher Ertrag</t>
  </si>
  <si>
    <t>Ausserordentliches Ergebnis</t>
  </si>
  <si>
    <t>Gesamtergebnis Erfolgsrechnung</t>
  </si>
  <si>
    <t>Aktiven</t>
  </si>
  <si>
    <t>Finanzvermögen</t>
  </si>
  <si>
    <t>100</t>
  </si>
  <si>
    <t>Flüssige Mittel u. kurzfrist. Geldanlagen</t>
  </si>
  <si>
    <t>101</t>
  </si>
  <si>
    <t>Forderungen</t>
  </si>
  <si>
    <t>104</t>
  </si>
  <si>
    <t>Aktive Rechnungsabgrenzungen</t>
  </si>
  <si>
    <t>107</t>
  </si>
  <si>
    <t>Finanzanlagen</t>
  </si>
  <si>
    <t>108</t>
  </si>
  <si>
    <t>Sachanlagen FV</t>
  </si>
  <si>
    <t>Total Fianzvermögen</t>
  </si>
  <si>
    <t>Verwaltungsvermögen</t>
  </si>
  <si>
    <t>140</t>
  </si>
  <si>
    <t>Sachanlagen VV</t>
  </si>
  <si>
    <t>Total Verwaltungsvermögen</t>
  </si>
  <si>
    <t>Total Aktiven</t>
  </si>
  <si>
    <t>Passiven</t>
  </si>
  <si>
    <t>200</t>
  </si>
  <si>
    <t>Laufende Verbindlichkeiten</t>
  </si>
  <si>
    <t>204</t>
  </si>
  <si>
    <t>Passive Rechnungsabgrenzungen</t>
  </si>
  <si>
    <t>Total Fremdkapital</t>
  </si>
  <si>
    <t>290</t>
  </si>
  <si>
    <t>Verpfl.(+),Vorschüsse(-)ggü.Spezialfin.</t>
  </si>
  <si>
    <t>299</t>
  </si>
  <si>
    <t>Bilanzüberschuss /-fehlbetrag</t>
  </si>
  <si>
    <t>Total Eigenkapital</t>
  </si>
  <si>
    <t>8 Volkswirtschaft</t>
  </si>
  <si>
    <t>Aufwand</t>
  </si>
  <si>
    <t>Ertrag</t>
  </si>
  <si>
    <t>9 Finanzen und Steuern</t>
  </si>
  <si>
    <t>Total Aufwand</t>
  </si>
  <si>
    <t>Total Ertrag</t>
  </si>
  <si>
    <t>CHF</t>
  </si>
  <si>
    <t>Konto</t>
  </si>
  <si>
    <t>Bezeichnung</t>
  </si>
  <si>
    <t>Abweichung</t>
  </si>
  <si>
    <t>Nachkredite</t>
  </si>
  <si>
    <t>Begründung</t>
  </si>
  <si>
    <t xml:space="preserve"> </t>
  </si>
  <si>
    <t>&lt; CHF  1'000</t>
  </si>
  <si>
    <t>&gt; CHF 1'000</t>
  </si>
  <si>
    <t>8200</t>
  </si>
  <si>
    <t>Forstwirtschaft</t>
  </si>
  <si>
    <t>8200.3130.00</t>
  </si>
  <si>
    <t>Mitglieder- und Verbandsbeiträge</t>
  </si>
  <si>
    <t>9630</t>
  </si>
  <si>
    <t>Liegenschaften des Finanzvermögens</t>
  </si>
  <si>
    <t>9630.3439.00</t>
  </si>
  <si>
    <t>Heiz und Nebenkosten Liegenschaften FV</t>
  </si>
  <si>
    <t>9695</t>
  </si>
  <si>
    <t>Burgergut</t>
  </si>
  <si>
    <t>9695.3000.00</t>
  </si>
  <si>
    <t>9695.3130.04</t>
  </si>
  <si>
    <t>Übrige Dienstleistungen Dritter</t>
  </si>
  <si>
    <t>9695.3170.00</t>
  </si>
  <si>
    <t>Spesenentschädigungen</t>
  </si>
  <si>
    <t>9695.3199.00</t>
  </si>
  <si>
    <t>Zuviel gemachte Alpwärche</t>
  </si>
  <si>
    <t>9695.3199.05</t>
  </si>
  <si>
    <t>Übriger Betriebsaufwand</t>
  </si>
  <si>
    <t>9695.3636.00</t>
  </si>
  <si>
    <t>Beiträge an private Organisationen ohne 
Erwerbszweck</t>
  </si>
  <si>
    <t>Jahresrechnung 
2025</t>
  </si>
  <si>
    <t>Jahresrechnung 
2024</t>
  </si>
  <si>
    <t>Jahresrechnung 2025</t>
  </si>
  <si>
    <t>Jahresrechnung 2024</t>
  </si>
  <si>
    <t>Budget 2025</t>
  </si>
  <si>
    <t>kommentiert werden. Ev. auch Abweichungen zu budget.</t>
  </si>
  <si>
    <t xml:space="preserve">Hier können die wichtigsten Ereignisse in der  Forstwirtschaft </t>
  </si>
  <si>
    <t xml:space="preserve">Kommentar: </t>
  </si>
  <si>
    <t>Hier können die wichtigsten Ereignisse vom Burgergut</t>
  </si>
  <si>
    <t>in Tausend CHF</t>
  </si>
  <si>
    <t xml:space="preserve">Veränderungsnachweis </t>
  </si>
  <si>
    <t>Erhöhung (+) durch</t>
  </si>
  <si>
    <t>Reduktion (-) durch</t>
  </si>
  <si>
    <t>Verpflichtungen (+) bzw.                Vorschüsse (-) gegenüber Spezialfinanzierungen</t>
  </si>
  <si>
    <t>Einlagen in SF EK</t>
  </si>
  <si>
    <t>Entnahmen aus SF EK</t>
  </si>
  <si>
    <t>SF Feuerwehr einseitig oder</t>
  </si>
  <si>
    <t>3510.xx</t>
  </si>
  <si>
    <t>4510.xx</t>
  </si>
  <si>
    <t>SF Feuerwehr zweiseitig oder</t>
  </si>
  <si>
    <t>SF Feuerwehr zweiseitig</t>
  </si>
  <si>
    <t>SF Wasserversorgung</t>
  </si>
  <si>
    <t>SF Abwasserentsorgung</t>
  </si>
  <si>
    <t>SF Abfall</t>
  </si>
  <si>
    <t>SF Elektrizität</t>
  </si>
  <si>
    <t>2900x</t>
  </si>
  <si>
    <t xml:space="preserve">weitere SF   </t>
  </si>
  <si>
    <t>9010.xx</t>
  </si>
  <si>
    <t>9011.xx</t>
  </si>
  <si>
    <t>SF Übertragung VV nach Art. 85a GV</t>
  </si>
  <si>
    <t>3898.xx</t>
  </si>
  <si>
    <t>4898.xx</t>
  </si>
  <si>
    <t>Rücklagen der Globalbudgetbereiche</t>
  </si>
  <si>
    <t>Einlagen in Rücklagen Globalbudgetbereiche EK</t>
  </si>
  <si>
    <t>Entnahmen aus Rücklagen der Globalbudgetbereiche</t>
  </si>
  <si>
    <t>Vorfinanzierungen</t>
  </si>
  <si>
    <t>Einlagen in Vorfinanzierungen EK</t>
  </si>
  <si>
    <t>Entnahmen aus Vorfinanzierungen des EK</t>
  </si>
  <si>
    <t>Forstreservefonds</t>
  </si>
  <si>
    <t>Wasserversorgung Werterhalt</t>
  </si>
  <si>
    <t>Abwasserentsorgung Werterhalt</t>
  </si>
  <si>
    <t>Einlagen</t>
  </si>
  <si>
    <t>Entnahmen</t>
  </si>
  <si>
    <t>3894.xx</t>
  </si>
  <si>
    <t>4894.xx</t>
  </si>
  <si>
    <t>Neubewertungsreserve Finanzvermögen</t>
  </si>
  <si>
    <t>Neubewertungsreserve FV</t>
  </si>
  <si>
    <t>3896.xx</t>
  </si>
  <si>
    <t>4896.xx</t>
  </si>
  <si>
    <t>Schwankungsreserve</t>
  </si>
  <si>
    <t>Übriges Eigenkapital</t>
  </si>
  <si>
    <t>Einlagen übriges Eigenkapital</t>
  </si>
  <si>
    <t>Entnahmen übriges Eigenkapital</t>
  </si>
  <si>
    <t>Bilanzüberschuss/-Fehlbetrag</t>
  </si>
  <si>
    <t>Jahresergebnis                       Überschuss  (+)                            Defizit (-)</t>
  </si>
  <si>
    <t>Erläuterungen:</t>
  </si>
  <si>
    <t>Die erste Spalte zeigt das Eigenkapital am 1.1.xxxx des Jahres. Spalten zwei und drei zeigen die Veränderungen und die Spalte vier zeigt das Eigenkapital per 31.12.2015.</t>
  </si>
  <si>
    <t xml:space="preserve">Das Jahresergebnis wird in der zweiten Spalte unten ausgewiesen. Je nachdem ob die Zahl positiv oder negativ ist, handelt es sich um einen Ertragsüberschuss oder um ein Defizit. </t>
  </si>
  <si>
    <t xml:space="preserve">SF Feuerwehr: die Kontierung ist mit der Bezeichung "einseitig" oder "zweiseitig" zu ergänzen. </t>
  </si>
  <si>
    <t xml:space="preserve">Es gibt drei Möglichkeiten, die SF Feuerwehr zu führen: als einseitige SF oder als zweiseitige SF ohne separate Auswertung resp. mit separater Auswertung. Je nachdem erfolgt der Abschluss über eine andere SG: </t>
  </si>
  <si>
    <t>Einseitige Feuerwehr: Einlagen und Entnahmen über die SG 3150 / 4510  (ordentlicher Aufwand/Ertrag)</t>
  </si>
  <si>
    <t>Zweiseitige Feuerwehr: ohne Auswertung, d.h. die SF ist in die Auswertung des Allgemeinen Haushalts integriert: Einlagen und Entnahmen über die SG 3150 / 4510</t>
  </si>
  <si>
    <t>Zweiseitige Feuerwehr mit separater Auswertung: die SF Feuerwehr  wird wie andere zweiseitige SF separat ausgewertet. Abschluss über SG 9010 / 9011</t>
  </si>
  <si>
    <t>SF Allgemeiner Haushalt: zB Liegenschaften FV</t>
  </si>
  <si>
    <t>29301/2</t>
  </si>
  <si>
    <t xml:space="preserve">Die Einlagen erfolgen wie bisher gemäss Berechnungsblatt Wiederbeschaffungswerte, die Einlage erfolgt über die SG 3510 (Dartellung im ordentlichen Ergebnis der SF). </t>
  </si>
  <si>
    <t>Die Entnahme entspricht der linearen Abschreibung gestützt auf die Lebensdauer gemäss Anhang II der GV.</t>
  </si>
  <si>
    <t>Die Verbuchung erfolgt über die SG 4510 (Darstellung im ordentlichen Ergebnis der SF).</t>
  </si>
  <si>
    <t>Nebst den Wiederbeschaffungswerten werden auch die Anschlussgebühren in den Werterhalt Wasserversorgung und Abwasserentsorgung eingelegt.</t>
  </si>
  <si>
    <t>Regelbasierte Zusätzliche Abschreibungen gemäss Art. 84 ff GV (Berechnung mittels Excel-Tool, siehe Praxishilfen HRM2 auf der Homepage AGR)</t>
  </si>
  <si>
    <t>Nach der Einführung von HRM2 werden aus der Neubewertungsreserve nur noch Entnahmen verbucht. Es dürfen keine weiteren Einlagen vorgenommen werden.</t>
  </si>
  <si>
    <t xml:space="preserve">Bilanzüberschuss/Fehlbetrag: anstelle der SG 2990 (nur Saldo erfassen) können in den mittleren Spalten auch die SG 9000/9001 erfasst werden, </t>
  </si>
  <si>
    <t>d.h. SG 9000 in Spalte "Erhöhung", resp. SG 9001 in Spalte "Reduktion".</t>
  </si>
  <si>
    <t>Eigenkapitalnachweis Burgegemeinde xy</t>
  </si>
  <si>
    <t>Eigenkapital per 01.01.2025</t>
  </si>
  <si>
    <t>Eigenkapital per 31.12.2025</t>
  </si>
  <si>
    <t>10.4 Rückstellungsspiegel</t>
  </si>
  <si>
    <t>Veränderung</t>
  </si>
  <si>
    <t>Bildung</t>
  </si>
  <si>
    <t>Verwendung</t>
  </si>
  <si>
    <t>Auflösung</t>
  </si>
  <si>
    <t>Keine</t>
  </si>
  <si>
    <t>Total kurzfristige Rückstellungen</t>
  </si>
  <si>
    <t>Total langfristige Rückstellungen</t>
  </si>
  <si>
    <t>Total Rückstellungen</t>
  </si>
  <si>
    <t>Kurzfristige Rückstellungen 2025</t>
  </si>
  <si>
    <t>Buchwert 01.01.2025</t>
  </si>
  <si>
    <t>Buchwert 31.12.2025</t>
  </si>
  <si>
    <t>Langfristige Rückstellungen 2025</t>
  </si>
  <si>
    <t>z.B. Gleitzeitsaldo Verwaltungspersonal</t>
  </si>
  <si>
    <t>10.5 Beteiligungsspiegel</t>
  </si>
  <si>
    <t>Name, Sitz, Rechtsform</t>
  </si>
  <si>
    <t>Tätigkeit</t>
  </si>
  <si>
    <t>Eigentumsanteil</t>
  </si>
  <si>
    <t>Stimmanteil</t>
  </si>
  <si>
    <t>Wesentliche Beteiligte</t>
  </si>
  <si>
    <t>Aussage zur Jahres-    rechnung</t>
  </si>
  <si>
    <t>Zahlungs-   ströme Berichtsjahr</t>
  </si>
  <si>
    <t>Spezifische Risiken</t>
  </si>
  <si>
    <t>Gemeindeeigene Unternehmen nach Art. 64 Abs. 1 Bst. b Gemeindegesetz</t>
  </si>
  <si>
    <t xml:space="preserve"> Öffentlich-rechtliche Organisationen: Gemeindeverbände</t>
  </si>
  <si>
    <t>Juristische Personen des Privatrechts</t>
  </si>
  <si>
    <t>keine Aussage</t>
  </si>
  <si>
    <t>keine</t>
  </si>
  <si>
    <t>Bank</t>
  </si>
  <si>
    <t>01 AS nom 200.-</t>
  </si>
  <si>
    <t>01 St</t>
  </si>
  <si>
    <t>Genossenschaft Alterswohnungen</t>
  </si>
  <si>
    <t>Alterswohnen</t>
  </si>
  <si>
    <t>01 AS nom 250.-</t>
  </si>
  <si>
    <t>Einfache Gesellschaften</t>
  </si>
  <si>
    <t>Gemeinsame Waldbewirtschaftung</t>
  </si>
  <si>
    <t>01 Vertreter</t>
  </si>
  <si>
    <t>06 EG/BG</t>
  </si>
  <si>
    <t>keine JR</t>
  </si>
  <si>
    <t>Gemäss Reglement Solidarhaftung</t>
  </si>
  <si>
    <t>Alpgenossenschaften gemäss Art. 20 EG ZGB</t>
  </si>
  <si>
    <t>Alpgenossenschaft / auf Talliegenschaften geseyt</t>
  </si>
  <si>
    <t>Gemäss Alpreglement</t>
  </si>
  <si>
    <t>unbekannt</t>
  </si>
  <si>
    <t>Private</t>
  </si>
  <si>
    <t>Vertragliche Beziehungen zur Erfüllung von Gemeindeaufgaben</t>
  </si>
  <si>
    <t>Burgergemeinde Bern</t>
  </si>
  <si>
    <t>BG / Dienstleister RW</t>
  </si>
  <si>
    <t>kein</t>
  </si>
  <si>
    <t>Auftrag</t>
  </si>
  <si>
    <t>Übliche Kündigungsfrist</t>
  </si>
  <si>
    <t>Liegenschaftsverwaltung</t>
  </si>
  <si>
    <t>Raiffeisenbank xy</t>
  </si>
  <si>
    <t xml:space="preserve">Forstbetriebsgemeinschaft </t>
  </si>
  <si>
    <t>Alpgenossenschaft xy</t>
  </si>
  <si>
    <t>10 Kuhrecht</t>
  </si>
  <si>
    <t>xy AG</t>
  </si>
  <si>
    <r>
      <rPr>
        <b/>
        <sz val="9"/>
        <color theme="1"/>
        <rFont val="Arial"/>
        <family val="2"/>
      </rPr>
      <t>Vereine nach Art. 60 ff ZGB</t>
    </r>
    <r>
      <rPr>
        <sz val="9"/>
        <color theme="1"/>
        <rFont val="Arial"/>
        <family val="2"/>
      </rPr>
      <t>: Die Burgergemeinde ist Mitglied Verband bernischer Burgergemeinden und burgerlicher Korporationen.</t>
    </r>
  </si>
  <si>
    <t>10.6 Gewährleistungsspiegel</t>
  </si>
  <si>
    <t>Eigentümer | Berechtigte</t>
  </si>
  <si>
    <t>Leistungen</t>
  </si>
  <si>
    <t>Zahlungsströme im Berichtsjahr</t>
  </si>
  <si>
    <t>Spezifische Angaben</t>
  </si>
  <si>
    <t>Privatrechtliche Unternehmen nach OR/ZGB</t>
  </si>
  <si>
    <t xml:space="preserve"> Öffentlich-rechtliche Unternehmen nach Gemeindegesetz</t>
  </si>
  <si>
    <t>Öffentlich-rechtliche Verträge</t>
  </si>
  <si>
    <t>Weitere Verpflichtungen: Altlasten</t>
  </si>
  <si>
    <t>10.8 Kreditkontrolle</t>
  </si>
  <si>
    <t>10.8.1 Verpflichtungskreditkontrolle Verwaltungsvermögen</t>
  </si>
  <si>
    <t>Konto Nr.</t>
  </si>
  <si>
    <t>Organ /  Datum Abrechnung</t>
  </si>
  <si>
    <t>Datum</t>
  </si>
  <si>
    <t>Kreditsumme</t>
  </si>
  <si>
    <t>Objektbezeichnung</t>
  </si>
  <si>
    <t>Saldo</t>
  </si>
  <si>
    <t xml:space="preserve">Keine </t>
  </si>
  <si>
    <r>
      <t xml:space="preserve">10.8.2 Budgetkredite </t>
    </r>
    <r>
      <rPr>
        <sz val="12"/>
        <color theme="1"/>
        <rFont val="Arial"/>
        <family val="2"/>
      </rPr>
      <t>(Verwaltungsvermögen)</t>
    </r>
  </si>
  <si>
    <t xml:space="preserve">8203.5010.01  </t>
  </si>
  <si>
    <t>BV 02.05.25</t>
  </si>
  <si>
    <t xml:space="preserve"> 10.8.3 Finanzierungskredite (Finanzvermögen)</t>
  </si>
  <si>
    <t>10875.01</t>
  </si>
  <si>
    <t>BV</t>
  </si>
  <si>
    <t>10876.01</t>
  </si>
  <si>
    <t>Rahmenkredit</t>
  </si>
  <si>
    <t>BV = Burgerversammlung / BR = Burgerrat</t>
  </si>
  <si>
    <t xml:space="preserve">Unterhalt Forststrasse </t>
  </si>
  <si>
    <t>Kumulierte Ausgaben 01.01.2025</t>
  </si>
  <si>
    <t>Investitions-ausgaben 2025</t>
  </si>
  <si>
    <t>Kumulierte Ausgaben 31.12.2025</t>
  </si>
  <si>
    <t>Kumulierte Einnahmen 01.01.2025</t>
  </si>
  <si>
    <t>Investitions- einnahmen 2025</t>
  </si>
  <si>
    <t>Kumulierte Einnahmen 31.12.25</t>
  </si>
  <si>
    <t>25.11.2023</t>
  </si>
  <si>
    <t>25.11.2024</t>
  </si>
  <si>
    <t>Kauf Liegenschaft xy</t>
  </si>
  <si>
    <t>Kauf Wohnung im STOWE</t>
  </si>
  <si>
    <t>Rechnung 2025</t>
  </si>
  <si>
    <t xml:space="preserve">Nachkredite </t>
  </si>
  <si>
    <t>Gebunden</t>
  </si>
  <si>
    <t>Kompetenz BR</t>
  </si>
  <si>
    <t>Kompetenz BV</t>
  </si>
  <si>
    <t>BR = Burgerrat; BV = Burgerversammlung</t>
  </si>
  <si>
    <t>Entschädigungen</t>
  </si>
  <si>
    <t>Beschluss</t>
  </si>
  <si>
    <t>Ausgaben</t>
  </si>
  <si>
    <t>Einnahmen</t>
  </si>
  <si>
    <t>Sachanlagen</t>
  </si>
  <si>
    <t>Übertrag an Bilanz</t>
  </si>
  <si>
    <t>Total Ausgaben</t>
  </si>
  <si>
    <t>Investionsbeiträge f.eigene Rechnung</t>
  </si>
  <si>
    <t>Volkswirtschaft</t>
  </si>
  <si>
    <t>Strassen- und Waldwegunterhalt</t>
  </si>
  <si>
    <t>Finanzen und Steuern</t>
  </si>
  <si>
    <t xml:space="preserve">Liegenschaften des FV </t>
  </si>
  <si>
    <t>Abschluss</t>
  </si>
  <si>
    <t>Invetitionsrechnung nach Sachengruppen</t>
  </si>
  <si>
    <t>Invetitionsrechnung nach Funktionen</t>
  </si>
  <si>
    <t>Diese Tabelllen können mit weiteren Funktionen und Sachengruppen beliebig ergänzt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</si>
</sst>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color theme="1"/>
      <name val="AvenirNext LT Com Regular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venirNext LT Com Regular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7"/>
      <color theme="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1"/>
      <color theme="6" tint="-0.499984740745262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color theme="4" tint="-0.249977111117893"/>
      <name val="Arial"/>
      <family val="2"/>
    </font>
    <font>
      <i/>
      <sz val="11"/>
      <color theme="3"/>
      <name val="Arial"/>
      <family val="2"/>
    </font>
    <font>
      <i/>
      <sz val="11"/>
      <color theme="5" tint="-0.249977111117893"/>
      <name val="Arial"/>
      <family val="2"/>
    </font>
    <font>
      <i/>
      <sz val="11"/>
      <color rgb="FFFF0000"/>
      <name val="Arial"/>
      <family val="2"/>
    </font>
    <font>
      <sz val="11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trike/>
      <sz val="11"/>
      <color theme="7" tint="-0.249977111117893"/>
      <name val="Arial"/>
      <family val="2"/>
    </font>
    <font>
      <strike/>
      <sz val="11"/>
      <color rgb="FF0070C0"/>
      <name val="Arial"/>
      <family val="2"/>
    </font>
    <font>
      <sz val="11"/>
      <color theme="6" tint="-0.499984740745262"/>
      <name val="Arial"/>
      <family val="2"/>
    </font>
    <font>
      <i/>
      <sz val="11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sz val="11"/>
      <color theme="5" tint="-0.249977111117893"/>
      <name val="Arial"/>
      <family val="2"/>
    </font>
    <font>
      <sz val="11"/>
      <color rgb="FF7030A0"/>
      <name val="Arial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0" tint="-0.249977111117893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venirNext LT Com Regula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0" xfId="0" applyFont="1" applyBorder="1"/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4" fontId="2" fillId="0" borderId="12" xfId="0" applyNumberFormat="1" applyFont="1" applyBorder="1"/>
    <xf numFmtId="0" fontId="3" fillId="0" borderId="10" xfId="0" applyFont="1" applyBorder="1"/>
    <xf numFmtId="0" fontId="3" fillId="0" borderId="12" xfId="0" applyFont="1" applyBorder="1"/>
    <xf numFmtId="4" fontId="2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4" fontId="2" fillId="0" borderId="10" xfId="0" applyNumberFormat="1" applyFont="1" applyBorder="1"/>
    <xf numFmtId="4" fontId="2" fillId="0" borderId="10" xfId="0" applyNumberFormat="1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3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" fontId="5" fillId="2" borderId="5" xfId="0" applyNumberFormat="1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9" xfId="0" applyFont="1" applyBorder="1"/>
    <xf numFmtId="0" fontId="5" fillId="2" borderId="6" xfId="0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4" fontId="5" fillId="2" borderId="10" xfId="0" applyNumberFormat="1" applyFont="1" applyFill="1" applyBorder="1" applyAlignment="1">
      <alignment horizontal="center"/>
    </xf>
    <xf numFmtId="4" fontId="5" fillId="0" borderId="12" xfId="0" applyNumberFormat="1" applyFont="1" applyBorder="1" applyAlignment="1">
      <alignment horizontal="right"/>
    </xf>
    <xf numFmtId="0" fontId="2" fillId="0" borderId="2" xfId="0" applyFont="1" applyBorder="1"/>
    <xf numFmtId="0" fontId="2" fillId="2" borderId="2" xfId="0" applyFont="1" applyFill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0" fontId="2" fillId="0" borderId="12" xfId="0" applyFont="1" applyBorder="1" applyAlignment="1">
      <alignment horizontal="right"/>
    </xf>
    <xf numFmtId="0" fontId="3" fillId="3" borderId="2" xfId="0" applyFont="1" applyFill="1" applyBorder="1"/>
    <xf numFmtId="4" fontId="3" fillId="3" borderId="2" xfId="0" applyNumberFormat="1" applyFont="1" applyFill="1" applyBorder="1"/>
    <xf numFmtId="0" fontId="0" fillId="3" borderId="0" xfId="0" applyFill="1"/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4" fontId="6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/>
    <xf numFmtId="0" fontId="2" fillId="0" borderId="8" xfId="0" applyFont="1" applyBorder="1"/>
    <xf numFmtId="0" fontId="3" fillId="0" borderId="6" xfId="0" applyFont="1" applyBorder="1"/>
    <xf numFmtId="0" fontId="3" fillId="0" borderId="1" xfId="0" applyFont="1" applyBorder="1"/>
    <xf numFmtId="4" fontId="3" fillId="0" borderId="11" xfId="0" applyNumberFormat="1" applyFont="1" applyBorder="1"/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0" fillId="2" borderId="3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2" fillId="0" borderId="13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3" fontId="12" fillId="2" borderId="15" xfId="0" applyNumberFormat="1" applyFont="1" applyFill="1" applyBorder="1" applyAlignment="1">
      <alignment horizontal="right" vertical="top"/>
    </xf>
    <xf numFmtId="0" fontId="12" fillId="0" borderId="6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3" fontId="12" fillId="2" borderId="1" xfId="0" applyNumberFormat="1" applyFont="1" applyFill="1" applyBorder="1" applyAlignment="1">
      <alignment horizontal="right" vertical="top"/>
    </xf>
    <xf numFmtId="3" fontId="12" fillId="2" borderId="7" xfId="0" applyNumberFormat="1" applyFont="1" applyFill="1" applyBorder="1" applyAlignment="1">
      <alignment horizontal="right" vertical="top"/>
    </xf>
    <xf numFmtId="3" fontId="12" fillId="2" borderId="14" xfId="0" applyNumberFormat="1" applyFont="1" applyFill="1" applyBorder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3" fontId="1" fillId="2" borderId="4" xfId="0" applyNumberFormat="1" applyFont="1" applyFill="1" applyBorder="1" applyAlignment="1">
      <alignment horizontal="right" vertical="top" wrapText="1"/>
    </xf>
    <xf numFmtId="3" fontId="1" fillId="2" borderId="5" xfId="0" applyNumberFormat="1" applyFont="1" applyFill="1" applyBorder="1" applyAlignment="1">
      <alignment horizontal="right" vertical="top" wrapText="1"/>
    </xf>
    <xf numFmtId="0" fontId="13" fillId="0" borderId="8" xfId="0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3" fontId="15" fillId="2" borderId="0" xfId="0" applyNumberFormat="1" applyFont="1" applyFill="1" applyAlignment="1">
      <alignment horizontal="right" vertical="top" wrapText="1"/>
    </xf>
    <xf numFmtId="2" fontId="13" fillId="0" borderId="8" xfId="0" applyNumberFormat="1" applyFont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3" fontId="16" fillId="2" borderId="0" xfId="0" applyNumberFormat="1" applyFont="1" applyFill="1" applyAlignment="1">
      <alignment horizontal="right" vertical="top" wrapText="1"/>
    </xf>
    <xf numFmtId="3" fontId="15" fillId="2" borderId="9" xfId="0" applyNumberFormat="1" applyFont="1" applyFill="1" applyBorder="1" applyAlignment="1">
      <alignment horizontal="right" vertical="top" wrapText="1"/>
    </xf>
    <xf numFmtId="0" fontId="15" fillId="0" borderId="8" xfId="0" applyFont="1" applyBorder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3" fontId="15" fillId="2" borderId="0" xfId="0" applyNumberFormat="1" applyFont="1" applyFill="1" applyAlignment="1">
      <alignment horizontal="right" vertical="top"/>
    </xf>
    <xf numFmtId="3" fontId="13" fillId="2" borderId="0" xfId="0" applyNumberFormat="1" applyFont="1" applyFill="1" applyAlignment="1">
      <alignment horizontal="right" vertical="top"/>
    </xf>
    <xf numFmtId="3" fontId="15" fillId="2" borderId="9" xfId="0" applyNumberFormat="1" applyFont="1" applyFill="1" applyBorder="1" applyAlignment="1">
      <alignment horizontal="right" vertical="top"/>
    </xf>
    <xf numFmtId="0" fontId="1" fillId="0" borderId="1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 wrapText="1"/>
    </xf>
    <xf numFmtId="3" fontId="1" fillId="2" borderId="15" xfId="0" applyNumberFormat="1" applyFont="1" applyFill="1" applyBorder="1" applyAlignment="1">
      <alignment horizontal="right" vertical="top"/>
    </xf>
    <xf numFmtId="3" fontId="1" fillId="2" borderId="14" xfId="0" applyNumberFormat="1" applyFont="1" applyFill="1" applyBorder="1" applyAlignment="1">
      <alignment horizontal="right" vertical="top"/>
    </xf>
    <xf numFmtId="3" fontId="1" fillId="2" borderId="4" xfId="0" applyNumberFormat="1" applyFont="1" applyFill="1" applyBorder="1" applyAlignment="1">
      <alignment horizontal="right" vertical="top"/>
    </xf>
    <xf numFmtId="3" fontId="1" fillId="2" borderId="5" xfId="0" applyNumberFormat="1" applyFont="1" applyFill="1" applyBorder="1" applyAlignment="1">
      <alignment horizontal="right" vertical="top"/>
    </xf>
    <xf numFmtId="0" fontId="17" fillId="0" borderId="0" xfId="0" applyFont="1" applyAlignment="1">
      <alignment horizontal="left" vertical="top" wrapText="1"/>
    </xf>
    <xf numFmtId="1" fontId="17" fillId="0" borderId="8" xfId="0" applyNumberFormat="1" applyFont="1" applyBorder="1" applyAlignment="1">
      <alignment horizontal="left" vertical="top"/>
    </xf>
    <xf numFmtId="2" fontId="18" fillId="0" borderId="0" xfId="0" applyNumberFormat="1" applyFont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3" fontId="15" fillId="2" borderId="1" xfId="0" applyNumberFormat="1" applyFont="1" applyFill="1" applyBorder="1" applyAlignment="1">
      <alignment horizontal="right" vertical="top"/>
    </xf>
    <xf numFmtId="1" fontId="17" fillId="0" borderId="6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3" fontId="13" fillId="2" borderId="1" xfId="0" applyNumberFormat="1" applyFont="1" applyFill="1" applyBorder="1" applyAlignment="1">
      <alignment horizontal="right" vertical="top"/>
    </xf>
    <xf numFmtId="2" fontId="18" fillId="0" borderId="1" xfId="0" applyNumberFormat="1" applyFont="1" applyBorder="1" applyAlignment="1">
      <alignment horizontal="left" vertical="top"/>
    </xf>
    <xf numFmtId="3" fontId="15" fillId="2" borderId="7" xfId="0" applyNumberFormat="1" applyFont="1" applyFill="1" applyBorder="1" applyAlignment="1">
      <alignment horizontal="right" vertical="top"/>
    </xf>
    <xf numFmtId="0" fontId="16" fillId="0" borderId="3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 wrapText="1"/>
    </xf>
    <xf numFmtId="3" fontId="16" fillId="2" borderId="5" xfId="0" applyNumberFormat="1" applyFont="1" applyFill="1" applyBorder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4" xfId="0" applyFont="1" applyBorder="1" applyAlignment="1">
      <alignment horizontal="left" vertical="top"/>
    </xf>
    <xf numFmtId="3" fontId="9" fillId="2" borderId="5" xfId="0" applyNumberFormat="1" applyFont="1" applyFill="1" applyBorder="1" applyAlignment="1">
      <alignment horizontal="right" vertical="top"/>
    </xf>
    <xf numFmtId="0" fontId="19" fillId="0" borderId="6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3" fontId="13" fillId="2" borderId="7" xfId="0" applyNumberFormat="1" applyFont="1" applyFill="1" applyBorder="1" applyAlignment="1">
      <alignment horizontal="right" vertical="top"/>
    </xf>
    <xf numFmtId="0" fontId="16" fillId="0" borderId="1" xfId="0" applyFont="1" applyBorder="1" applyAlignment="1">
      <alignment horizontal="left" vertical="top" wrapText="1"/>
    </xf>
    <xf numFmtId="3" fontId="16" fillId="2" borderId="7" xfId="0" applyNumberFormat="1" applyFont="1" applyFill="1" applyBorder="1" applyAlignment="1">
      <alignment horizontal="right" vertical="top"/>
    </xf>
    <xf numFmtId="0" fontId="19" fillId="0" borderId="0" xfId="0" applyFont="1" applyAlignment="1">
      <alignment horizontal="left" vertical="top"/>
    </xf>
    <xf numFmtId="3" fontId="16" fillId="2" borderId="9" xfId="0" applyNumberFormat="1" applyFont="1" applyFill="1" applyBorder="1" applyAlignment="1">
      <alignment horizontal="right" vertical="top"/>
    </xf>
    <xf numFmtId="0" fontId="13" fillId="0" borderId="6" xfId="0" applyFont="1" applyBorder="1" applyAlignment="1">
      <alignment horizontal="left" vertical="top"/>
    </xf>
    <xf numFmtId="3" fontId="20" fillId="2" borderId="7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3" fontId="1" fillId="2" borderId="9" xfId="0" applyNumberFormat="1" applyFont="1" applyFill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3" fontId="21" fillId="2" borderId="1" xfId="0" applyNumberFormat="1" applyFont="1" applyFill="1" applyBorder="1" applyAlignment="1">
      <alignment horizontal="right" vertical="top"/>
    </xf>
    <xf numFmtId="0" fontId="21" fillId="2" borderId="6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 wrapText="1"/>
    </xf>
    <xf numFmtId="3" fontId="22" fillId="2" borderId="1" xfId="0" applyNumberFormat="1" applyFont="1" applyFill="1" applyBorder="1" applyAlignment="1">
      <alignment horizontal="right" vertical="top"/>
    </xf>
    <xf numFmtId="0" fontId="23" fillId="2" borderId="1" xfId="0" applyFont="1" applyFill="1" applyBorder="1" applyAlignment="1">
      <alignment horizontal="left" vertical="top"/>
    </xf>
    <xf numFmtId="0" fontId="23" fillId="2" borderId="1" xfId="0" applyFont="1" applyFill="1" applyBorder="1" applyAlignment="1">
      <alignment horizontal="left" vertical="top" wrapText="1"/>
    </xf>
    <xf numFmtId="3" fontId="23" fillId="2" borderId="7" xfId="0" applyNumberFormat="1" applyFont="1" applyFill="1" applyBorder="1" applyAlignment="1">
      <alignment horizontal="right" vertical="top"/>
    </xf>
    <xf numFmtId="0" fontId="21" fillId="0" borderId="1" xfId="0" applyFont="1" applyBorder="1" applyAlignment="1">
      <alignment horizontal="left" vertical="top"/>
    </xf>
    <xf numFmtId="3" fontId="21" fillId="2" borderId="7" xfId="0" applyNumberFormat="1" applyFont="1" applyFill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3" fontId="24" fillId="0" borderId="0" xfId="0" applyNumberFormat="1" applyFont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0" fontId="1" fillId="4" borderId="4" xfId="0" applyFont="1" applyFill="1" applyBorder="1"/>
    <xf numFmtId="0" fontId="1" fillId="4" borderId="5" xfId="0" applyFont="1" applyFill="1" applyBorder="1"/>
    <xf numFmtId="0" fontId="16" fillId="4" borderId="8" xfId="0" applyFont="1" applyFill="1" applyBorder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/>
    <xf numFmtId="0" fontId="1" fillId="4" borderId="9" xfId="0" applyFont="1" applyFill="1" applyBorder="1"/>
    <xf numFmtId="0" fontId="14" fillId="4" borderId="8" xfId="0" applyFont="1" applyFill="1" applyBorder="1" applyAlignment="1">
      <alignment horizontal="left" vertical="top"/>
    </xf>
    <xf numFmtId="0" fontId="25" fillId="4" borderId="0" xfId="0" applyFont="1" applyFill="1" applyAlignment="1">
      <alignment horizontal="left" vertical="top"/>
    </xf>
    <xf numFmtId="0" fontId="25" fillId="4" borderId="0" xfId="0" applyFont="1" applyFill="1" applyAlignment="1">
      <alignment horizontal="left" vertical="top" wrapText="1"/>
    </xf>
    <xf numFmtId="0" fontId="25" fillId="4" borderId="8" xfId="0" applyFont="1" applyFill="1" applyBorder="1"/>
    <xf numFmtId="0" fontId="1" fillId="4" borderId="8" xfId="0" applyFont="1" applyFill="1" applyBorder="1"/>
    <xf numFmtId="0" fontId="26" fillId="4" borderId="8" xfId="0" applyFont="1" applyFill="1" applyBorder="1" applyAlignment="1">
      <alignment horizontal="left"/>
    </xf>
    <xf numFmtId="0" fontId="27" fillId="4" borderId="0" xfId="0" applyFont="1" applyFill="1"/>
    <xf numFmtId="0" fontId="26" fillId="4" borderId="8" xfId="0" applyFont="1" applyFill="1" applyBorder="1"/>
    <xf numFmtId="0" fontId="27" fillId="4" borderId="9" xfId="0" applyFont="1" applyFill="1" applyBorder="1"/>
    <xf numFmtId="0" fontId="27" fillId="4" borderId="8" xfId="0" applyFont="1" applyFill="1" applyBorder="1"/>
    <xf numFmtId="0" fontId="28" fillId="4" borderId="8" xfId="0" applyFont="1" applyFill="1" applyBorder="1" applyAlignment="1">
      <alignment horizontal="left"/>
    </xf>
    <xf numFmtId="0" fontId="28" fillId="4" borderId="0" xfId="0" applyFont="1" applyFill="1"/>
    <xf numFmtId="0" fontId="15" fillId="4" borderId="8" xfId="0" applyFont="1" applyFill="1" applyBorder="1" applyAlignment="1">
      <alignment horizontal="left"/>
    </xf>
    <xf numFmtId="0" fontId="29" fillId="4" borderId="8" xfId="0" applyFont="1" applyFill="1" applyBorder="1" applyAlignment="1">
      <alignment horizontal="left"/>
    </xf>
    <xf numFmtId="0" fontId="29" fillId="4" borderId="0" xfId="0" applyFont="1" applyFill="1"/>
    <xf numFmtId="0" fontId="29" fillId="4" borderId="6" xfId="0" applyFont="1" applyFill="1" applyBorder="1" applyAlignment="1">
      <alignment horizontal="left" vertical="top"/>
    </xf>
    <xf numFmtId="0" fontId="21" fillId="4" borderId="7" xfId="0" applyFont="1" applyFill="1" applyBorder="1"/>
    <xf numFmtId="0" fontId="1" fillId="0" borderId="0" xfId="0" applyFont="1" applyAlignment="1">
      <alignment horizontal="center"/>
    </xf>
    <xf numFmtId="0" fontId="8" fillId="0" borderId="0" xfId="0" applyFont="1"/>
    <xf numFmtId="0" fontId="31" fillId="0" borderId="0" xfId="0" applyFont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8" fillId="0" borderId="5" xfId="0" applyFont="1" applyBorder="1"/>
    <xf numFmtId="0" fontId="31" fillId="0" borderId="8" xfId="0" applyFont="1" applyBorder="1" applyAlignment="1">
      <alignment horizontal="center"/>
    </xf>
    <xf numFmtId="0" fontId="8" fillId="0" borderId="9" xfId="0" applyFont="1" applyBorder="1"/>
    <xf numFmtId="0" fontId="31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right" wrapText="1"/>
    </xf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0" fontId="8" fillId="0" borderId="10" xfId="0" applyFont="1" applyBorder="1" applyAlignment="1">
      <alignment horizontal="right" wrapText="1"/>
    </xf>
    <xf numFmtId="0" fontId="8" fillId="0" borderId="12" xfId="0" applyFont="1" applyBorder="1"/>
    <xf numFmtId="4" fontId="8" fillId="0" borderId="12" xfId="0" applyNumberFormat="1" applyFont="1" applyBorder="1"/>
    <xf numFmtId="0" fontId="31" fillId="0" borderId="11" xfId="0" applyFont="1" applyBorder="1" applyAlignment="1">
      <alignment horizontal="left"/>
    </xf>
    <xf numFmtId="0" fontId="31" fillId="0" borderId="11" xfId="0" applyFont="1" applyBorder="1"/>
    <xf numFmtId="0" fontId="8" fillId="0" borderId="11" xfId="0" applyFont="1" applyBorder="1"/>
    <xf numFmtId="0" fontId="31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8" fillId="0" borderId="0" xfId="0" applyFont="1" applyAlignment="1">
      <alignment horizontal="right"/>
    </xf>
    <xf numFmtId="49" fontId="31" fillId="0" borderId="1" xfId="0" applyNumberFormat="1" applyFont="1" applyBorder="1" applyAlignment="1">
      <alignment horizontal="right"/>
    </xf>
    <xf numFmtId="4" fontId="31" fillId="0" borderId="1" xfId="0" applyNumberFormat="1" applyFont="1" applyBorder="1"/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8" fillId="0" borderId="11" xfId="0" applyNumberFormat="1" applyFont="1" applyBorder="1"/>
    <xf numFmtId="0" fontId="8" fillId="0" borderId="11" xfId="0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4" fontId="8" fillId="0" borderId="12" xfId="0" applyNumberFormat="1" applyFont="1" applyBorder="1" applyAlignment="1">
      <alignment horizontal="right"/>
    </xf>
    <xf numFmtId="4" fontId="31" fillId="0" borderId="0" xfId="0" applyNumberFormat="1" applyFont="1" applyAlignment="1">
      <alignment wrapText="1"/>
    </xf>
    <xf numFmtId="49" fontId="31" fillId="0" borderId="0" xfId="0" applyNumberFormat="1" applyFont="1"/>
    <xf numFmtId="2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31" fillId="0" borderId="0" xfId="0" applyNumberFormat="1" applyFont="1"/>
    <xf numFmtId="2" fontId="31" fillId="0" borderId="0" xfId="0" applyNumberFormat="1" applyFont="1" applyAlignment="1">
      <alignment horizontal="right"/>
    </xf>
    <xf numFmtId="0" fontId="32" fillId="0" borderId="2" xfId="0" applyFont="1" applyBorder="1"/>
    <xf numFmtId="0" fontId="32" fillId="0" borderId="2" xfId="0" applyFont="1" applyBorder="1" applyAlignment="1">
      <alignment horizontal="right"/>
    </xf>
    <xf numFmtId="0" fontId="32" fillId="0" borderId="2" xfId="0" applyFont="1" applyBorder="1" applyAlignment="1">
      <alignment horizontal="right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49" fontId="8" fillId="0" borderId="2" xfId="0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14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49" fontId="31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49" fontId="8" fillId="0" borderId="2" xfId="0" applyNumberFormat="1" applyFont="1" applyBorder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4" fontId="8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vertical="center" wrapText="1"/>
    </xf>
    <xf numFmtId="49" fontId="31" fillId="0" borderId="0" xfId="0" applyNumberFormat="1" applyFont="1" applyAlignment="1">
      <alignment vertical="center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49" fontId="34" fillId="0" borderId="0" xfId="0" applyNumberFormat="1" applyFont="1" applyAlignment="1">
      <alignment vertical="center"/>
    </xf>
    <xf numFmtId="4" fontId="34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35" fillId="0" borderId="0" xfId="0" applyFont="1"/>
    <xf numFmtId="49" fontId="3" fillId="0" borderId="0" xfId="0" applyNumberFormat="1" applyFont="1"/>
    <xf numFmtId="0" fontId="32" fillId="0" borderId="2" xfId="0" applyFont="1" applyBorder="1" applyAlignment="1">
      <alignment wrapText="1"/>
    </xf>
    <xf numFmtId="0" fontId="32" fillId="0" borderId="2" xfId="0" applyFont="1" applyBorder="1" applyAlignment="1">
      <alignment horizontal="left" wrapText="1"/>
    </xf>
    <xf numFmtId="0" fontId="34" fillId="0" borderId="2" xfId="0" applyFont="1" applyBorder="1" applyAlignment="1">
      <alignment horizontal="left" wrapText="1"/>
    </xf>
    <xf numFmtId="0" fontId="34" fillId="2" borderId="2" xfId="0" applyFont="1" applyFill="1" applyBorder="1"/>
    <xf numFmtId="0" fontId="34" fillId="2" borderId="2" xfId="0" applyFont="1" applyFill="1" applyBorder="1" applyAlignment="1">
      <alignment horizontal="right"/>
    </xf>
    <xf numFmtId="4" fontId="34" fillId="2" borderId="2" xfId="0" applyNumberFormat="1" applyFont="1" applyFill="1" applyBorder="1" applyAlignment="1">
      <alignment horizontal="right" wrapText="1"/>
    </xf>
    <xf numFmtId="0" fontId="32" fillId="0" borderId="0" xfId="0" applyFont="1"/>
    <xf numFmtId="0" fontId="32" fillId="0" borderId="0" xfId="0" applyFont="1" applyAlignment="1">
      <alignment horizontal="right"/>
    </xf>
    <xf numFmtId="0" fontId="32" fillId="0" borderId="0" xfId="0" applyFont="1" applyAlignment="1">
      <alignment horizontal="right" wrapText="1"/>
    </xf>
    <xf numFmtId="14" fontId="8" fillId="0" borderId="2" xfId="0" applyNumberFormat="1" applyFont="1" applyBorder="1" applyAlignment="1">
      <alignment horizontal="left" vertical="center" wrapText="1"/>
    </xf>
    <xf numFmtId="49" fontId="34" fillId="5" borderId="2" xfId="0" applyNumberFormat="1" applyFont="1" applyFill="1" applyBorder="1" applyAlignment="1">
      <alignment horizontal="left" vertical="center" wrapText="1"/>
    </xf>
    <xf numFmtId="0" fontId="34" fillId="5" borderId="2" xfId="0" applyFont="1" applyFill="1" applyBorder="1" applyAlignment="1">
      <alignment vertical="center"/>
    </xf>
    <xf numFmtId="0" fontId="34" fillId="5" borderId="2" xfId="0" applyFont="1" applyFill="1" applyBorder="1" applyAlignment="1">
      <alignment vertical="center" wrapText="1"/>
    </xf>
    <xf numFmtId="4" fontId="34" fillId="5" borderId="2" xfId="0" applyNumberFormat="1" applyFont="1" applyFill="1" applyBorder="1" applyAlignment="1">
      <alignment vertical="center"/>
    </xf>
    <xf numFmtId="49" fontId="31" fillId="0" borderId="2" xfId="0" applyNumberFormat="1" applyFont="1" applyBorder="1" applyAlignment="1">
      <alignment vertical="center"/>
    </xf>
    <xf numFmtId="4" fontId="31" fillId="0" borderId="2" xfId="0" applyNumberFormat="1" applyFont="1" applyBorder="1" applyAlignment="1">
      <alignment horizontal="right" vertical="center"/>
    </xf>
    <xf numFmtId="0" fontId="31" fillId="0" borderId="2" xfId="0" applyFont="1" applyBorder="1" applyAlignment="1">
      <alignment horizontal="left" vertical="center"/>
    </xf>
    <xf numFmtId="49" fontId="8" fillId="5" borderId="2" xfId="0" applyNumberFormat="1" applyFont="1" applyFill="1" applyBorder="1" applyAlignment="1">
      <alignment vertical="center"/>
    </xf>
    <xf numFmtId="4" fontId="8" fillId="5" borderId="2" xfId="0" applyNumberFormat="1" applyFont="1" applyFill="1" applyBorder="1" applyAlignment="1">
      <alignment vertical="center"/>
    </xf>
    <xf numFmtId="4" fontId="8" fillId="5" borderId="2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9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4" fontId="6" fillId="0" borderId="8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0" fillId="0" borderId="6" xfId="0" applyBorder="1"/>
    <xf numFmtId="0" fontId="0" fillId="0" borderId="1" xfId="0" applyBorder="1"/>
    <xf numFmtId="0" fontId="0" fillId="0" borderId="11" xfId="0" applyBorder="1"/>
    <xf numFmtId="0" fontId="0" fillId="0" borderId="7" xfId="0" applyBorder="1"/>
    <xf numFmtId="0" fontId="36" fillId="2" borderId="7" xfId="0" applyFont="1" applyFill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5" fillId="4" borderId="0" xfId="0" applyFont="1" applyFill="1" applyAlignment="1">
      <alignment horizontal="left" vertical="top" wrapText="1"/>
    </xf>
    <xf numFmtId="0" fontId="25" fillId="4" borderId="9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wrapText="1"/>
    </xf>
    <xf numFmtId="49" fontId="8" fillId="0" borderId="0" xfId="0" applyNumberFormat="1" applyFont="1" applyAlignment="1">
      <alignment vertical="center" wrapText="1"/>
    </xf>
    <xf numFmtId="0" fontId="31" fillId="2" borderId="0" xfId="0" applyFont="1" applyFill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/>
    <xf numFmtId="4" fontId="2" fillId="0" borderId="11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9CA5-6CEC-416E-8CDE-D7D9CC760E47}">
  <dimension ref="B4:F73"/>
  <sheetViews>
    <sheetView showGridLines="0" topLeftCell="A23" workbookViewId="0">
      <selection activeCell="J68" sqref="J68"/>
    </sheetView>
  </sheetViews>
  <sheetFormatPr baseColWidth="10" defaultColWidth="11.42578125" defaultRowHeight="12.75"/>
  <cols>
    <col min="2" max="2" width="43.42578125" bestFit="1" customWidth="1"/>
    <col min="3" max="3" width="6.42578125" customWidth="1"/>
    <col min="4" max="4" width="18.7109375" customWidth="1"/>
    <col min="5" max="5" width="17.28515625" customWidth="1"/>
    <col min="6" max="6" width="18.140625" customWidth="1"/>
  </cols>
  <sheetData>
    <row r="4" spans="2:6" ht="15.75">
      <c r="B4" s="3"/>
      <c r="C4" s="3"/>
      <c r="D4" s="4" t="s">
        <v>0</v>
      </c>
      <c r="E4" s="4" t="s">
        <v>1</v>
      </c>
      <c r="F4" s="4" t="s">
        <v>0</v>
      </c>
    </row>
    <row r="5" spans="2:6" ht="15.75">
      <c r="B5" s="5"/>
      <c r="C5" s="5" t="s">
        <v>2</v>
      </c>
      <c r="D5" s="47">
        <v>2025</v>
      </c>
      <c r="E5" s="47">
        <v>2025</v>
      </c>
      <c r="F5" s="47">
        <v>2024</v>
      </c>
    </row>
    <row r="6" spans="2:6" ht="15.75">
      <c r="B6" s="6"/>
      <c r="C6" s="6"/>
      <c r="D6" s="11"/>
      <c r="E6" s="11"/>
      <c r="F6" s="11"/>
    </row>
    <row r="7" spans="2:6" ht="15">
      <c r="B7" s="6" t="s">
        <v>3</v>
      </c>
      <c r="C7" s="6">
        <v>90</v>
      </c>
      <c r="D7" s="7">
        <v>8872.25</v>
      </c>
      <c r="E7" s="7">
        <v>-740</v>
      </c>
      <c r="F7" s="7">
        <v>9691.83</v>
      </c>
    </row>
    <row r="8" spans="2:6" ht="15">
      <c r="B8" s="6" t="s">
        <v>4</v>
      </c>
      <c r="C8" s="6"/>
      <c r="D8" s="7">
        <v>0</v>
      </c>
      <c r="E8" s="7">
        <v>0</v>
      </c>
      <c r="F8" s="7">
        <v>0</v>
      </c>
    </row>
    <row r="9" spans="2:6" ht="15">
      <c r="B9" s="6" t="s">
        <v>5</v>
      </c>
      <c r="C9" s="6">
        <v>10</v>
      </c>
      <c r="D9" s="7">
        <v>984651.51</v>
      </c>
      <c r="E9" s="7"/>
      <c r="F9" s="7">
        <v>967652.26</v>
      </c>
    </row>
    <row r="10" spans="2:6" ht="15">
      <c r="B10" s="6" t="s">
        <v>6</v>
      </c>
      <c r="C10" s="6">
        <v>14</v>
      </c>
      <c r="D10" s="7">
        <v>76390</v>
      </c>
      <c r="E10" s="7"/>
      <c r="F10" s="7">
        <v>76390</v>
      </c>
    </row>
    <row r="11" spans="2:6" ht="15">
      <c r="B11" s="6" t="s">
        <v>7</v>
      </c>
      <c r="C11" s="6">
        <v>20</v>
      </c>
      <c r="D11" s="7">
        <v>41650.75</v>
      </c>
      <c r="E11" s="7"/>
      <c r="F11" s="7">
        <v>33523.75</v>
      </c>
    </row>
    <row r="12" spans="2:6" ht="15">
      <c r="B12" s="6" t="s">
        <v>8</v>
      </c>
      <c r="C12" s="6">
        <v>29</v>
      </c>
      <c r="D12" s="7">
        <v>1019390.76</v>
      </c>
      <c r="E12" s="7"/>
      <c r="F12" s="7">
        <v>1010518.51</v>
      </c>
    </row>
    <row r="13" spans="2:6" ht="15">
      <c r="B13" s="6" t="s">
        <v>9</v>
      </c>
      <c r="C13" s="6">
        <v>290</v>
      </c>
      <c r="D13" s="7">
        <v>64393.4</v>
      </c>
      <c r="E13" s="7"/>
      <c r="F13" s="7">
        <v>64393.4</v>
      </c>
    </row>
    <row r="14" spans="2:6" ht="15.75">
      <c r="B14" s="36" t="s">
        <v>10</v>
      </c>
      <c r="C14" s="36">
        <v>299</v>
      </c>
      <c r="D14" s="37">
        <v>954997.36</v>
      </c>
      <c r="E14" s="37"/>
      <c r="F14" s="37">
        <v>946125.11</v>
      </c>
    </row>
    <row r="15" spans="2:6" ht="15">
      <c r="B15" s="2"/>
      <c r="C15" s="2"/>
      <c r="D15" s="2"/>
      <c r="E15" s="2"/>
      <c r="F15" s="2"/>
    </row>
    <row r="19" spans="2:6" ht="15.75">
      <c r="B19" s="3"/>
      <c r="C19" s="3"/>
      <c r="D19" s="4" t="s">
        <v>0</v>
      </c>
      <c r="E19" s="4" t="s">
        <v>1</v>
      </c>
      <c r="F19" s="4" t="s">
        <v>0</v>
      </c>
    </row>
    <row r="20" spans="2:6" ht="15.75">
      <c r="B20" s="5"/>
      <c r="C20" s="5" t="s">
        <v>2</v>
      </c>
      <c r="D20" s="47">
        <v>2025</v>
      </c>
      <c r="E20" s="47">
        <v>2025</v>
      </c>
      <c r="F20" s="47">
        <v>2024</v>
      </c>
    </row>
    <row r="21" spans="2:6" ht="15.75">
      <c r="B21" s="6"/>
      <c r="C21" s="6"/>
      <c r="D21" s="11"/>
      <c r="E21" s="11"/>
      <c r="F21" s="11"/>
    </row>
    <row r="22" spans="2:6" ht="15">
      <c r="B22" s="6" t="s">
        <v>11</v>
      </c>
      <c r="C22" s="6"/>
      <c r="D22" s="7">
        <v>8872.25</v>
      </c>
      <c r="E22" s="7">
        <v>-740</v>
      </c>
      <c r="F22" s="7">
        <v>9691.83</v>
      </c>
    </row>
    <row r="23" spans="2:6" ht="15">
      <c r="B23" s="6" t="s">
        <v>12</v>
      </c>
      <c r="C23" s="38" t="s">
        <v>13</v>
      </c>
      <c r="D23" s="7">
        <v>0</v>
      </c>
      <c r="E23" s="7">
        <v>0</v>
      </c>
      <c r="F23" s="7">
        <v>0</v>
      </c>
    </row>
    <row r="24" spans="2:6" ht="15">
      <c r="B24" s="6" t="s">
        <v>14</v>
      </c>
      <c r="C24" s="38" t="s">
        <v>15</v>
      </c>
      <c r="D24" s="7">
        <v>0</v>
      </c>
      <c r="E24" s="7">
        <v>0</v>
      </c>
      <c r="F24" s="7">
        <v>0</v>
      </c>
    </row>
    <row r="25" spans="2:6" ht="15">
      <c r="B25" s="6" t="s">
        <v>16</v>
      </c>
      <c r="C25" s="38" t="s">
        <v>17</v>
      </c>
      <c r="D25" s="7">
        <v>0</v>
      </c>
      <c r="E25" s="7">
        <v>0</v>
      </c>
      <c r="F25" s="7">
        <v>0</v>
      </c>
    </row>
    <row r="26" spans="2:6" ht="15">
      <c r="B26" s="6" t="s">
        <v>18</v>
      </c>
      <c r="C26" s="38" t="s">
        <v>19</v>
      </c>
      <c r="D26" s="7">
        <v>0</v>
      </c>
      <c r="E26" s="7">
        <v>0</v>
      </c>
      <c r="F26" s="7">
        <v>0</v>
      </c>
    </row>
    <row r="27" spans="2:6" ht="15">
      <c r="B27" s="6" t="s">
        <v>20</v>
      </c>
      <c r="C27" s="38" t="s">
        <v>21</v>
      </c>
      <c r="D27" s="7">
        <v>0</v>
      </c>
      <c r="E27" s="7">
        <v>0</v>
      </c>
      <c r="F27" s="7">
        <v>0</v>
      </c>
    </row>
    <row r="28" spans="2:6" ht="15">
      <c r="B28" s="6" t="s">
        <v>22</v>
      </c>
      <c r="C28" s="38" t="s">
        <v>23</v>
      </c>
      <c r="D28" s="7">
        <v>0</v>
      </c>
      <c r="E28" s="7">
        <v>0</v>
      </c>
      <c r="F28" s="7">
        <v>0</v>
      </c>
    </row>
    <row r="29" spans="2:6" ht="15">
      <c r="B29" s="6" t="s">
        <v>24</v>
      </c>
      <c r="C29" s="38" t="s">
        <v>25</v>
      </c>
      <c r="D29" s="7">
        <v>0</v>
      </c>
      <c r="E29" s="7">
        <v>0</v>
      </c>
      <c r="F29" s="7">
        <v>0</v>
      </c>
    </row>
    <row r="30" spans="2:6" ht="15">
      <c r="B30" s="6" t="s">
        <v>26</v>
      </c>
      <c r="C30" s="38" t="s">
        <v>27</v>
      </c>
      <c r="D30" s="7">
        <v>0</v>
      </c>
      <c r="E30" s="7">
        <v>0</v>
      </c>
      <c r="F30" s="7">
        <v>0</v>
      </c>
    </row>
    <row r="31" spans="2:6" ht="15">
      <c r="B31" s="6" t="s">
        <v>28</v>
      </c>
      <c r="C31" s="38" t="s">
        <v>29</v>
      </c>
      <c r="D31" s="7">
        <v>0</v>
      </c>
      <c r="E31" s="7">
        <v>0</v>
      </c>
      <c r="F31" s="7">
        <v>0</v>
      </c>
    </row>
    <row r="32" spans="2:6" ht="15.75">
      <c r="B32" s="36" t="s">
        <v>30</v>
      </c>
      <c r="C32" s="36"/>
      <c r="D32" s="37">
        <f>D22+D23+D24-D25+D26+D27+D28+D29+D30-D31</f>
        <v>8872.25</v>
      </c>
      <c r="E32" s="37">
        <f>E22+E23+E24-E25+E26+E27+E28+E29+E30-E31</f>
        <v>-740</v>
      </c>
      <c r="F32" s="37">
        <f>F22+F23+F24-F25+F26+F27+F28+F29+F30-F31</f>
        <v>9691.83</v>
      </c>
    </row>
    <row r="33" spans="2:6" ht="15">
      <c r="B33" s="6"/>
      <c r="C33" s="6"/>
      <c r="D33" s="7"/>
      <c r="E33" s="7"/>
      <c r="F33" s="7"/>
    </row>
    <row r="34" spans="2:6" ht="15">
      <c r="B34" s="6" t="s">
        <v>31</v>
      </c>
      <c r="C34" s="38" t="s">
        <v>32</v>
      </c>
      <c r="D34" s="7">
        <v>0</v>
      </c>
      <c r="E34" s="7">
        <v>0</v>
      </c>
      <c r="F34" s="7">
        <v>0</v>
      </c>
    </row>
    <row r="35" spans="2:6" ht="15">
      <c r="B35" s="6" t="s">
        <v>33</v>
      </c>
      <c r="C35" s="38" t="s">
        <v>34</v>
      </c>
      <c r="D35" s="7">
        <v>0</v>
      </c>
      <c r="E35" s="7">
        <v>0</v>
      </c>
      <c r="F35" s="7">
        <v>0</v>
      </c>
    </row>
    <row r="36" spans="2:6" ht="15">
      <c r="B36" s="6"/>
      <c r="C36" s="6"/>
      <c r="D36" s="7"/>
      <c r="E36" s="7"/>
      <c r="F36" s="7"/>
    </row>
    <row r="37" spans="2:6" ht="15.75">
      <c r="B37" s="36" t="s">
        <v>4</v>
      </c>
      <c r="C37" s="36"/>
      <c r="D37" s="37">
        <f>D34-D35</f>
        <v>0</v>
      </c>
      <c r="E37" s="37">
        <f>E34-E35</f>
        <v>0</v>
      </c>
      <c r="F37" s="37">
        <f>F34-F35</f>
        <v>0</v>
      </c>
    </row>
    <row r="38" spans="2:6" ht="15">
      <c r="B38" s="6"/>
      <c r="C38" s="6"/>
      <c r="D38" s="7"/>
      <c r="E38" s="7"/>
      <c r="F38" s="7"/>
    </row>
    <row r="39" spans="2:6" ht="15.75">
      <c r="B39" s="36" t="s">
        <v>35</v>
      </c>
      <c r="C39" s="36"/>
      <c r="D39" s="37">
        <f>D32-D37</f>
        <v>8872.25</v>
      </c>
      <c r="E39" s="37">
        <f>E32-E37</f>
        <v>-740</v>
      </c>
      <c r="F39" s="37">
        <f>F32-F37</f>
        <v>9691.83</v>
      </c>
    </row>
    <row r="44" spans="2:6" ht="15.75">
      <c r="B44" s="3"/>
      <c r="C44" s="3"/>
      <c r="D44" s="4" t="s">
        <v>0</v>
      </c>
      <c r="E44" s="4" t="s">
        <v>1</v>
      </c>
      <c r="F44" s="4" t="s">
        <v>0</v>
      </c>
    </row>
    <row r="45" spans="2:6" ht="15.75">
      <c r="B45" s="5"/>
      <c r="C45" s="5" t="s">
        <v>2</v>
      </c>
      <c r="D45" s="47">
        <v>2025</v>
      </c>
      <c r="E45" s="47">
        <v>2025</v>
      </c>
      <c r="F45" s="47">
        <v>2024</v>
      </c>
    </row>
    <row r="46" spans="2:6" ht="15">
      <c r="B46" s="6"/>
      <c r="C46" s="6"/>
      <c r="D46" s="7"/>
      <c r="E46" s="7"/>
      <c r="F46" s="7"/>
    </row>
    <row r="47" spans="2:6" ht="15">
      <c r="B47" s="6" t="s">
        <v>36</v>
      </c>
      <c r="C47" s="6">
        <v>30</v>
      </c>
      <c r="D47" s="7">
        <v>9468</v>
      </c>
      <c r="E47" s="7">
        <v>9100</v>
      </c>
      <c r="F47" s="7">
        <v>8971.5</v>
      </c>
    </row>
    <row r="48" spans="2:6" ht="15">
      <c r="B48" s="6" t="s">
        <v>37</v>
      </c>
      <c r="C48" s="38">
        <v>31</v>
      </c>
      <c r="D48" s="7">
        <v>17625.2</v>
      </c>
      <c r="E48" s="7">
        <v>20400</v>
      </c>
      <c r="F48" s="7">
        <v>16326.5</v>
      </c>
    </row>
    <row r="49" spans="2:6" ht="15">
      <c r="B49" s="6" t="s">
        <v>12</v>
      </c>
      <c r="C49" s="38">
        <v>33</v>
      </c>
      <c r="D49" s="7">
        <v>0</v>
      </c>
      <c r="E49" s="7">
        <v>0</v>
      </c>
      <c r="F49" s="7">
        <v>0</v>
      </c>
    </row>
    <row r="50" spans="2:6" ht="15">
      <c r="B50" s="6" t="s">
        <v>14</v>
      </c>
      <c r="C50" s="38">
        <v>35</v>
      </c>
      <c r="D50" s="7">
        <v>0</v>
      </c>
      <c r="E50" s="7">
        <v>0</v>
      </c>
      <c r="F50" s="7">
        <v>0</v>
      </c>
    </row>
    <row r="51" spans="2:6" ht="15">
      <c r="B51" s="6" t="s">
        <v>38</v>
      </c>
      <c r="C51" s="38">
        <v>36</v>
      </c>
      <c r="D51" s="7">
        <v>1650.3</v>
      </c>
      <c r="E51" s="7">
        <v>2200</v>
      </c>
      <c r="F51" s="7">
        <v>1820.3</v>
      </c>
    </row>
    <row r="52" spans="2:6" ht="15">
      <c r="B52" s="6" t="s">
        <v>39</v>
      </c>
      <c r="C52" s="38">
        <v>37</v>
      </c>
      <c r="D52" s="7">
        <v>0</v>
      </c>
      <c r="E52" s="7">
        <v>0</v>
      </c>
      <c r="F52" s="7">
        <v>0</v>
      </c>
    </row>
    <row r="53" spans="2:6" ht="15.75">
      <c r="B53" s="39" t="s">
        <v>40</v>
      </c>
      <c r="C53" s="39"/>
      <c r="D53" s="42">
        <f>SUM(D46:D52)</f>
        <v>28743.5</v>
      </c>
      <c r="E53" s="42">
        <f>SUM(E46:E52)</f>
        <v>31700</v>
      </c>
      <c r="F53" s="42">
        <f>SUM(F46:F52)</f>
        <v>27118.3</v>
      </c>
    </row>
    <row r="54" spans="2:6" ht="15">
      <c r="B54" s="6"/>
      <c r="C54" s="6"/>
      <c r="D54" s="7"/>
      <c r="E54" s="7"/>
      <c r="F54" s="7"/>
    </row>
    <row r="55" spans="2:6" ht="15">
      <c r="B55" s="6" t="s">
        <v>41</v>
      </c>
      <c r="C55" s="38">
        <v>40</v>
      </c>
      <c r="D55" s="7">
        <v>0</v>
      </c>
      <c r="E55" s="7">
        <v>0</v>
      </c>
      <c r="F55" s="7">
        <v>0</v>
      </c>
    </row>
    <row r="56" spans="2:6" ht="15">
      <c r="B56" s="6" t="s">
        <v>42</v>
      </c>
      <c r="C56" s="38">
        <v>41</v>
      </c>
      <c r="D56" s="7">
        <v>0</v>
      </c>
      <c r="E56" s="7">
        <v>0</v>
      </c>
      <c r="F56" s="7">
        <v>0</v>
      </c>
    </row>
    <row r="57" spans="2:6" ht="15">
      <c r="B57" s="6" t="s">
        <v>43</v>
      </c>
      <c r="C57" s="38">
        <v>42</v>
      </c>
      <c r="D57" s="7">
        <v>2587.6999999999998</v>
      </c>
      <c r="E57" s="7">
        <v>300</v>
      </c>
      <c r="F57" s="7">
        <v>1141</v>
      </c>
    </row>
    <row r="58" spans="2:6" ht="15">
      <c r="B58" s="6" t="s">
        <v>44</v>
      </c>
      <c r="C58" s="38">
        <v>43</v>
      </c>
      <c r="D58" s="7">
        <v>1020</v>
      </c>
      <c r="E58" s="7">
        <v>500</v>
      </c>
      <c r="F58" s="7">
        <v>1040</v>
      </c>
    </row>
    <row r="59" spans="2:6" ht="15">
      <c r="B59" s="6" t="s">
        <v>16</v>
      </c>
      <c r="C59" s="38">
        <v>45</v>
      </c>
      <c r="D59" s="7">
        <v>0</v>
      </c>
      <c r="E59" s="7">
        <v>0</v>
      </c>
      <c r="F59" s="7">
        <v>0</v>
      </c>
    </row>
    <row r="60" spans="2:6" ht="15">
      <c r="B60" s="6" t="s">
        <v>45</v>
      </c>
      <c r="C60" s="38">
        <v>46</v>
      </c>
      <c r="D60" s="7">
        <v>20018.45</v>
      </c>
      <c r="E60" s="7">
        <v>21000</v>
      </c>
      <c r="F60" s="7">
        <v>20765.900000000001</v>
      </c>
    </row>
    <row r="61" spans="2:6" ht="15">
      <c r="B61" s="6" t="s">
        <v>39</v>
      </c>
      <c r="C61" s="38">
        <v>47</v>
      </c>
      <c r="D61" s="7">
        <v>0</v>
      </c>
      <c r="E61" s="7">
        <v>0</v>
      </c>
      <c r="F61" s="7">
        <v>0</v>
      </c>
    </row>
    <row r="62" spans="2:6" ht="15.75">
      <c r="B62" s="39" t="s">
        <v>46</v>
      </c>
      <c r="C62" s="39"/>
      <c r="D62" s="40">
        <f>SUM(D54:D61)</f>
        <v>23626.15</v>
      </c>
      <c r="E62" s="40">
        <f>SUM(E54:E61)</f>
        <v>21800</v>
      </c>
      <c r="F62" s="40">
        <f>SUM(F54:F61)</f>
        <v>22946.9</v>
      </c>
    </row>
    <row r="63" spans="2:6" ht="15.75">
      <c r="B63" s="36" t="s">
        <v>47</v>
      </c>
      <c r="C63" s="36"/>
      <c r="D63" s="37">
        <f>D62-D53</f>
        <v>-5117.3499999999985</v>
      </c>
      <c r="E63" s="37">
        <f>E62-E53</f>
        <v>-9900</v>
      </c>
      <c r="F63" s="37">
        <f>F62-F53</f>
        <v>-4171.3999999999978</v>
      </c>
    </row>
    <row r="64" spans="2:6" ht="15">
      <c r="B64" s="6"/>
      <c r="C64" s="6"/>
      <c r="D64" s="7"/>
      <c r="E64" s="7"/>
      <c r="F64" s="7"/>
    </row>
    <row r="65" spans="2:6" ht="15">
      <c r="B65" s="6" t="s">
        <v>48</v>
      </c>
      <c r="C65" s="6">
        <v>34</v>
      </c>
      <c r="D65" s="7">
        <v>14122.75</v>
      </c>
      <c r="E65" s="7">
        <v>19100</v>
      </c>
      <c r="F65" s="7">
        <v>15014.65</v>
      </c>
    </row>
    <row r="66" spans="2:6" ht="15">
      <c r="B66" s="6" t="s">
        <v>49</v>
      </c>
      <c r="C66" s="6">
        <v>44</v>
      </c>
      <c r="D66" s="7">
        <v>28112.35</v>
      </c>
      <c r="E66" s="7">
        <v>28260</v>
      </c>
      <c r="F66" s="7">
        <v>28877.88</v>
      </c>
    </row>
    <row r="67" spans="2:6" ht="15.75">
      <c r="B67" s="39" t="s">
        <v>50</v>
      </c>
      <c r="C67" s="39"/>
      <c r="D67" s="40">
        <f>D66-D65</f>
        <v>13989.599999999999</v>
      </c>
      <c r="E67" s="40">
        <f>E66-E65</f>
        <v>9160</v>
      </c>
      <c r="F67" s="40">
        <f>F66-F65</f>
        <v>13863.230000000001</v>
      </c>
    </row>
    <row r="68" spans="2:6" ht="15.75">
      <c r="B68" s="36" t="s">
        <v>51</v>
      </c>
      <c r="C68" s="36"/>
      <c r="D68" s="37">
        <f>D67+D63</f>
        <v>8872.25</v>
      </c>
      <c r="E68" s="37">
        <f>E67+E63</f>
        <v>-740</v>
      </c>
      <c r="F68" s="37">
        <f>F67+F63</f>
        <v>9691.8300000000036</v>
      </c>
    </row>
    <row r="69" spans="2:6" ht="15">
      <c r="B69" s="6"/>
      <c r="C69" s="6"/>
      <c r="D69" s="7"/>
      <c r="E69" s="7"/>
      <c r="F69" s="7"/>
    </row>
    <row r="70" spans="2:6" ht="15">
      <c r="B70" s="6" t="s">
        <v>52</v>
      </c>
      <c r="C70" s="6">
        <v>38</v>
      </c>
      <c r="D70" s="7">
        <v>0</v>
      </c>
      <c r="E70" s="7">
        <v>0</v>
      </c>
      <c r="F70" s="7">
        <v>0</v>
      </c>
    </row>
    <row r="71" spans="2:6" ht="15">
      <c r="B71" s="6" t="s">
        <v>53</v>
      </c>
      <c r="C71" s="6">
        <v>48</v>
      </c>
      <c r="D71" s="7">
        <v>0</v>
      </c>
      <c r="E71" s="7">
        <v>0</v>
      </c>
      <c r="F71" s="7">
        <v>0</v>
      </c>
    </row>
    <row r="72" spans="2:6" s="41" customFormat="1" ht="15.75">
      <c r="B72" s="39" t="s">
        <v>54</v>
      </c>
      <c r="C72" s="39"/>
      <c r="D72" s="40">
        <f>D71-D70</f>
        <v>0</v>
      </c>
      <c r="E72" s="40">
        <f>E71-E70</f>
        <v>0</v>
      </c>
      <c r="F72" s="40">
        <f>F71-F70</f>
        <v>0</v>
      </c>
    </row>
    <row r="73" spans="2:6" ht="15.75">
      <c r="B73" s="36" t="s">
        <v>55</v>
      </c>
      <c r="C73" s="36"/>
      <c r="D73" s="37">
        <f>D68+D72</f>
        <v>8872.25</v>
      </c>
      <c r="E73" s="37">
        <f>E68+E72</f>
        <v>-740</v>
      </c>
      <c r="F73" s="37">
        <f>F68+F72</f>
        <v>9691.8300000000036</v>
      </c>
    </row>
  </sheetData>
  <pageMargins left="0.7" right="0.7" top="0.78740157499999996" bottom="0.78740157499999996" header="0.3" footer="0.3"/>
  <pageSetup paperSize="9" orientation="portrait" r:id="rId1"/>
  <ignoredErrors>
    <ignoredError sqref="D53:F5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0758-0DE0-4D36-98D1-4CED38DAE195}">
  <dimension ref="B3:K22"/>
  <sheetViews>
    <sheetView showGridLines="0" zoomScale="85" zoomScaleNormal="85" workbookViewId="0">
      <selection activeCell="D5" sqref="D5"/>
    </sheetView>
  </sheetViews>
  <sheetFormatPr baseColWidth="10" defaultColWidth="11.42578125" defaultRowHeight="12.75"/>
  <cols>
    <col min="2" max="2" width="17.5703125" customWidth="1"/>
    <col min="3" max="3" width="46.140625" customWidth="1"/>
    <col min="4" max="4" width="21" customWidth="1"/>
    <col min="5" max="5" width="20.28515625" customWidth="1"/>
    <col min="6" max="7" width="18.85546875" customWidth="1"/>
    <col min="8" max="8" width="20.42578125" customWidth="1"/>
    <col min="9" max="9" width="19.42578125" customWidth="1"/>
    <col min="10" max="10" width="16.85546875" customWidth="1"/>
    <col min="11" max="11" width="25.5703125" bestFit="1" customWidth="1"/>
    <col min="12" max="12" width="0.7109375" customWidth="1"/>
  </cols>
  <sheetData>
    <row r="3" spans="2:11" ht="15.75">
      <c r="B3" s="20"/>
      <c r="C3" s="21"/>
      <c r="D3" s="279"/>
      <c r="E3" s="290"/>
      <c r="F3" s="32"/>
      <c r="G3" s="280"/>
      <c r="H3" s="280" t="s">
        <v>95</v>
      </c>
      <c r="I3" s="32" t="s">
        <v>95</v>
      </c>
      <c r="J3" s="280"/>
      <c r="K3" s="22"/>
    </row>
    <row r="4" spans="2:11" ht="15.75">
      <c r="B4" s="283"/>
      <c r="C4" s="284"/>
      <c r="D4" s="285" t="s">
        <v>293</v>
      </c>
      <c r="E4" s="291" t="s">
        <v>125</v>
      </c>
      <c r="F4" s="287" t="s">
        <v>94</v>
      </c>
      <c r="G4" s="287" t="s">
        <v>294</v>
      </c>
      <c r="H4" s="288" t="s">
        <v>296</v>
      </c>
      <c r="I4" s="286" t="s">
        <v>297</v>
      </c>
      <c r="J4" s="287" t="s">
        <v>300</v>
      </c>
      <c r="K4" s="289"/>
    </row>
    <row r="5" spans="2:11" ht="15.75">
      <c r="B5" s="26" t="s">
        <v>92</v>
      </c>
      <c r="C5" s="294" t="s">
        <v>93</v>
      </c>
      <c r="D5" s="27" t="s">
        <v>86</v>
      </c>
      <c r="E5" s="28" t="s">
        <v>86</v>
      </c>
      <c r="F5" s="281"/>
      <c r="G5" s="29" t="s">
        <v>295</v>
      </c>
      <c r="H5" s="282" t="s">
        <v>98</v>
      </c>
      <c r="I5" s="293" t="s">
        <v>99</v>
      </c>
      <c r="J5" s="292" t="s">
        <v>268</v>
      </c>
      <c r="K5" s="305" t="s">
        <v>96</v>
      </c>
    </row>
    <row r="6" spans="2:11" ht="15.75">
      <c r="B6" s="23"/>
      <c r="C6" s="24"/>
      <c r="D6" s="30"/>
      <c r="E6" s="30"/>
      <c r="F6" s="33"/>
      <c r="G6" s="31"/>
      <c r="H6" s="31"/>
      <c r="I6" s="33"/>
      <c r="J6" s="31"/>
      <c r="K6" s="25"/>
    </row>
    <row r="7" spans="2:11" ht="15.75">
      <c r="B7" s="23" t="s">
        <v>100</v>
      </c>
      <c r="C7" s="24" t="s">
        <v>101</v>
      </c>
      <c r="D7" s="30">
        <f>D8</f>
        <v>229.2</v>
      </c>
      <c r="E7" s="30">
        <f>E8</f>
        <v>100</v>
      </c>
      <c r="F7" s="30">
        <f t="shared" ref="F7:I7" si="0">F8</f>
        <v>129.19999999999999</v>
      </c>
      <c r="G7" s="30"/>
      <c r="H7" s="30">
        <f t="shared" si="0"/>
        <v>129.19999999999999</v>
      </c>
      <c r="I7" s="30">
        <f t="shared" si="0"/>
        <v>0</v>
      </c>
      <c r="J7" s="33"/>
      <c r="K7" s="25"/>
    </row>
    <row r="8" spans="2:11" ht="15">
      <c r="B8" s="295" t="s">
        <v>102</v>
      </c>
      <c r="C8" s="296" t="s">
        <v>103</v>
      </c>
      <c r="D8" s="297">
        <v>229.2</v>
      </c>
      <c r="E8" s="297">
        <v>100</v>
      </c>
      <c r="F8" s="298">
        <v>129.19999999999999</v>
      </c>
      <c r="G8" s="299"/>
      <c r="H8" s="299">
        <v>129.19999999999999</v>
      </c>
      <c r="I8" s="297">
        <v>0</v>
      </c>
      <c r="J8" s="298"/>
      <c r="K8" s="25"/>
    </row>
    <row r="9" spans="2:11" ht="15">
      <c r="B9" s="295"/>
      <c r="C9" s="296"/>
      <c r="D9" s="297"/>
      <c r="E9" s="297"/>
      <c r="F9" s="298"/>
      <c r="G9" s="299"/>
      <c r="H9" s="299"/>
      <c r="I9" s="297"/>
      <c r="J9" s="298"/>
      <c r="K9" s="25"/>
    </row>
    <row r="10" spans="2:11" ht="15.75">
      <c r="B10" s="23" t="s">
        <v>104</v>
      </c>
      <c r="C10" s="24" t="s">
        <v>105</v>
      </c>
      <c r="D10" s="30">
        <f>D11</f>
        <v>3167.4</v>
      </c>
      <c r="E10" s="30">
        <f t="shared" ref="E10:I10" si="1">E11</f>
        <v>3000</v>
      </c>
      <c r="F10" s="30">
        <f t="shared" si="1"/>
        <v>167.4</v>
      </c>
      <c r="G10" s="30"/>
      <c r="H10" s="30">
        <f t="shared" si="1"/>
        <v>167.4</v>
      </c>
      <c r="I10" s="30">
        <f t="shared" si="1"/>
        <v>0</v>
      </c>
      <c r="J10" s="33"/>
      <c r="K10" s="25"/>
    </row>
    <row r="11" spans="2:11" ht="15">
      <c r="B11" s="295" t="s">
        <v>106</v>
      </c>
      <c r="C11" s="296" t="s">
        <v>107</v>
      </c>
      <c r="D11" s="297">
        <v>3167.4</v>
      </c>
      <c r="E11" s="297">
        <v>3000</v>
      </c>
      <c r="F11" s="298">
        <v>167.4</v>
      </c>
      <c r="G11" s="299"/>
      <c r="H11" s="299">
        <v>167.4</v>
      </c>
      <c r="I11" s="297">
        <v>0</v>
      </c>
      <c r="J11" s="298"/>
      <c r="K11" s="25"/>
    </row>
    <row r="12" spans="2:11" ht="15">
      <c r="B12" s="295"/>
      <c r="C12" s="296"/>
      <c r="D12" s="297"/>
      <c r="E12" s="297"/>
      <c r="F12" s="298"/>
      <c r="G12" s="299"/>
      <c r="H12" s="299"/>
      <c r="I12" s="297"/>
      <c r="J12" s="298"/>
      <c r="K12" s="25"/>
    </row>
    <row r="13" spans="2:11" ht="15.75">
      <c r="B13" s="23" t="s">
        <v>108</v>
      </c>
      <c r="C13" s="24" t="s">
        <v>109</v>
      </c>
      <c r="D13" s="30">
        <f>SUM(D14:D19)</f>
        <v>10547.8</v>
      </c>
      <c r="E13" s="30">
        <f t="shared" ref="E13:F13" si="2">SUM(E14:E19)</f>
        <v>8900</v>
      </c>
      <c r="F13" s="30">
        <f t="shared" si="2"/>
        <v>1647.8</v>
      </c>
      <c r="G13" s="30">
        <f t="shared" ref="G13" si="3">SUM(G14:G19)</f>
        <v>0</v>
      </c>
      <c r="H13" s="30">
        <f t="shared" ref="H13" si="4">SUM(H14:H19)</f>
        <v>1647.8</v>
      </c>
      <c r="I13" s="30">
        <f t="shared" ref="I13" si="5">SUM(I14:I19)</f>
        <v>0</v>
      </c>
      <c r="J13" s="33"/>
      <c r="K13" s="25"/>
    </row>
    <row r="14" spans="2:11" ht="15">
      <c r="B14" s="295" t="s">
        <v>110</v>
      </c>
      <c r="C14" s="300" t="s">
        <v>299</v>
      </c>
      <c r="D14" s="297">
        <v>4160</v>
      </c>
      <c r="E14" s="297">
        <v>3500</v>
      </c>
      <c r="F14" s="298">
        <v>660</v>
      </c>
      <c r="G14" s="299"/>
      <c r="H14" s="299">
        <v>660</v>
      </c>
      <c r="I14" s="297">
        <v>0</v>
      </c>
      <c r="J14" s="298"/>
      <c r="K14" s="25"/>
    </row>
    <row r="15" spans="2:11" ht="15">
      <c r="B15" s="295" t="s">
        <v>111</v>
      </c>
      <c r="C15" s="296" t="s">
        <v>112</v>
      </c>
      <c r="D15" s="297">
        <v>120</v>
      </c>
      <c r="E15" s="297">
        <v>0</v>
      </c>
      <c r="F15" s="298">
        <v>120</v>
      </c>
      <c r="G15" s="299"/>
      <c r="H15" s="299">
        <v>120</v>
      </c>
      <c r="I15" s="297">
        <v>0</v>
      </c>
      <c r="J15" s="298"/>
      <c r="K15" s="25"/>
    </row>
    <row r="16" spans="2:11" ht="15">
      <c r="B16" s="295" t="s">
        <v>113</v>
      </c>
      <c r="C16" s="296" t="s">
        <v>114</v>
      </c>
      <c r="D16" s="297">
        <v>560</v>
      </c>
      <c r="E16" s="297">
        <v>400</v>
      </c>
      <c r="F16" s="298">
        <v>160</v>
      </c>
      <c r="G16" s="299"/>
      <c r="H16" s="299">
        <v>160</v>
      </c>
      <c r="I16" s="298">
        <v>0</v>
      </c>
      <c r="J16" s="299"/>
      <c r="K16" s="25"/>
    </row>
    <row r="17" spans="2:11" ht="15">
      <c r="B17" s="295" t="s">
        <v>115</v>
      </c>
      <c r="C17" s="296" t="s">
        <v>116</v>
      </c>
      <c r="D17" s="297">
        <v>4684</v>
      </c>
      <c r="E17" s="297">
        <v>4500</v>
      </c>
      <c r="F17" s="298">
        <v>184</v>
      </c>
      <c r="G17" s="299"/>
      <c r="H17" s="299">
        <v>184</v>
      </c>
      <c r="I17" s="298">
        <v>0</v>
      </c>
      <c r="J17" s="299"/>
      <c r="K17" s="25"/>
    </row>
    <row r="18" spans="2:11" ht="15">
      <c r="B18" s="295" t="s">
        <v>117</v>
      </c>
      <c r="C18" s="296" t="s">
        <v>118</v>
      </c>
      <c r="D18" s="297">
        <v>993.8</v>
      </c>
      <c r="E18" s="297">
        <v>500</v>
      </c>
      <c r="F18" s="298">
        <v>493.8</v>
      </c>
      <c r="G18" s="299"/>
      <c r="H18" s="299">
        <v>493.8</v>
      </c>
      <c r="I18" s="298">
        <v>0</v>
      </c>
      <c r="J18" s="299"/>
      <c r="K18" s="25"/>
    </row>
    <row r="19" spans="2:11" ht="30">
      <c r="B19" s="295" t="s">
        <v>119</v>
      </c>
      <c r="C19" s="300" t="s">
        <v>120</v>
      </c>
      <c r="D19" s="297">
        <v>30</v>
      </c>
      <c r="E19" s="297">
        <v>0</v>
      </c>
      <c r="F19" s="298">
        <v>30</v>
      </c>
      <c r="G19" s="299"/>
      <c r="H19" s="299">
        <v>30</v>
      </c>
      <c r="I19" s="298">
        <v>0</v>
      </c>
      <c r="J19" s="299"/>
      <c r="K19" s="25"/>
    </row>
    <row r="20" spans="2:11">
      <c r="B20" s="301"/>
      <c r="C20" s="302"/>
      <c r="D20" s="301"/>
      <c r="E20" s="301"/>
      <c r="F20" s="303"/>
      <c r="G20" s="304"/>
      <c r="H20" s="304"/>
      <c r="I20" s="303"/>
      <c r="J20" s="304"/>
      <c r="K20" s="304"/>
    </row>
    <row r="22" spans="2:11" ht="15">
      <c r="B22" s="296" t="s">
        <v>298</v>
      </c>
    </row>
  </sheetData>
  <pageMargins left="0.7" right="0.7" top="0.78740157499999996" bottom="0.78740157499999996" header="0.3" footer="0.3"/>
  <pageSetup paperSize="9" orientation="portrait" r:id="rId1"/>
  <ignoredErrors>
    <ignoredError sqref="B7:B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40A6-9E9E-48A1-AF94-5133B579F122}">
  <dimension ref="A1:H35"/>
  <sheetViews>
    <sheetView showGridLines="0" tabSelected="1" workbookViewId="0">
      <selection activeCell="I6" sqref="I6"/>
    </sheetView>
  </sheetViews>
  <sheetFormatPr baseColWidth="10" defaultRowHeight="12.75"/>
  <cols>
    <col min="2" max="2" width="38.42578125" customWidth="1"/>
    <col min="3" max="8" width="15.42578125" customWidth="1"/>
  </cols>
  <sheetData>
    <row r="1" spans="1:8" ht="15.75">
      <c r="A1" s="17" t="s">
        <v>312</v>
      </c>
    </row>
    <row r="3" spans="1:8" ht="15.75">
      <c r="A3" s="52"/>
      <c r="B3" s="53"/>
      <c r="C3" s="307" t="s">
        <v>123</v>
      </c>
      <c r="D3" s="307"/>
      <c r="E3" s="307" t="s">
        <v>125</v>
      </c>
      <c r="F3" s="307"/>
      <c r="G3" s="307" t="s">
        <v>124</v>
      </c>
      <c r="H3" s="307"/>
    </row>
    <row r="4" spans="1:8" ht="15.75">
      <c r="A4" s="55"/>
      <c r="B4" s="56"/>
      <c r="C4" s="54" t="s">
        <v>301</v>
      </c>
      <c r="D4" s="54" t="s">
        <v>302</v>
      </c>
      <c r="E4" s="54" t="s">
        <v>301</v>
      </c>
      <c r="F4" s="54" t="s">
        <v>302</v>
      </c>
      <c r="G4" s="54" t="s">
        <v>301</v>
      </c>
      <c r="H4" s="54" t="s">
        <v>302</v>
      </c>
    </row>
    <row r="5" spans="1:8" ht="15.75">
      <c r="A5" s="57"/>
      <c r="B5" s="17"/>
      <c r="C5" s="3"/>
      <c r="D5" s="3"/>
      <c r="E5" s="3"/>
      <c r="F5" s="3"/>
      <c r="G5" s="3"/>
      <c r="H5" s="3"/>
    </row>
    <row r="6" spans="1:8" ht="15.75">
      <c r="A6" s="57"/>
      <c r="B6" s="17" t="s">
        <v>301</v>
      </c>
      <c r="C6" s="6"/>
      <c r="D6" s="6"/>
      <c r="E6" s="6"/>
      <c r="F6" s="6"/>
      <c r="G6" s="6"/>
      <c r="H6" s="6"/>
    </row>
    <row r="7" spans="1:8" ht="15">
      <c r="A7" s="57">
        <v>50</v>
      </c>
      <c r="B7" s="1" t="s">
        <v>303</v>
      </c>
      <c r="C7" s="7">
        <v>0</v>
      </c>
      <c r="D7" s="7"/>
      <c r="E7" s="7">
        <v>0</v>
      </c>
      <c r="F7" s="7"/>
      <c r="G7" s="7">
        <v>0</v>
      </c>
      <c r="H7" s="7"/>
    </row>
    <row r="8" spans="1:8" ht="15">
      <c r="A8" s="57">
        <v>59</v>
      </c>
      <c r="B8" s="1" t="s">
        <v>304</v>
      </c>
      <c r="C8" s="7">
        <v>0</v>
      </c>
      <c r="D8" s="7"/>
      <c r="E8" s="7">
        <v>0</v>
      </c>
      <c r="F8" s="7"/>
      <c r="G8" s="7">
        <v>0</v>
      </c>
      <c r="H8" s="7"/>
    </row>
    <row r="9" spans="1:8" ht="15.75">
      <c r="A9" s="58">
        <v>5</v>
      </c>
      <c r="B9" s="59" t="s">
        <v>305</v>
      </c>
      <c r="C9" s="60">
        <f>SUM(C7:C8)</f>
        <v>0</v>
      </c>
      <c r="D9" s="60"/>
      <c r="E9" s="60">
        <f>SUM(E7:E8)</f>
        <v>0</v>
      </c>
      <c r="F9" s="60"/>
      <c r="G9" s="60">
        <v>0</v>
      </c>
      <c r="H9" s="60"/>
    </row>
    <row r="10" spans="1:8" ht="15">
      <c r="A10" s="57"/>
      <c r="B10" s="1"/>
      <c r="C10" s="7"/>
      <c r="D10" s="7"/>
      <c r="E10" s="7"/>
      <c r="F10" s="7"/>
      <c r="G10" s="7"/>
      <c r="H10" s="7"/>
    </row>
    <row r="11" spans="1:8" ht="15.75">
      <c r="A11" s="57"/>
      <c r="B11" s="17" t="s">
        <v>302</v>
      </c>
      <c r="C11" s="7"/>
      <c r="D11" s="7"/>
      <c r="E11" s="7"/>
      <c r="F11" s="7"/>
      <c r="G11" s="7"/>
      <c r="H11" s="7"/>
    </row>
    <row r="12" spans="1:8" ht="15">
      <c r="A12" s="57">
        <v>63</v>
      </c>
      <c r="B12" s="1" t="s">
        <v>306</v>
      </c>
      <c r="C12" s="7"/>
      <c r="D12" s="7">
        <v>0</v>
      </c>
      <c r="E12" s="7"/>
      <c r="F12" s="7">
        <v>0</v>
      </c>
      <c r="G12" s="7"/>
      <c r="H12" s="7">
        <v>0</v>
      </c>
    </row>
    <row r="13" spans="1:8" ht="15">
      <c r="A13" s="57">
        <v>69</v>
      </c>
      <c r="B13" s="1" t="s">
        <v>304</v>
      </c>
      <c r="C13" s="7"/>
      <c r="D13" s="7">
        <v>0</v>
      </c>
      <c r="E13" s="7"/>
      <c r="F13" s="7">
        <v>0</v>
      </c>
      <c r="G13" s="7"/>
      <c r="H13" s="7">
        <v>0</v>
      </c>
    </row>
    <row r="14" spans="1:8" ht="15.75">
      <c r="A14" s="58">
        <v>6</v>
      </c>
      <c r="B14" s="59" t="s">
        <v>305</v>
      </c>
      <c r="C14" s="60"/>
      <c r="D14" s="60">
        <f>SUM(D12:D13)</f>
        <v>0</v>
      </c>
      <c r="E14" s="60"/>
      <c r="F14" s="60">
        <f>SUM(F12:F13)</f>
        <v>0</v>
      </c>
      <c r="G14" s="60"/>
      <c r="H14" s="60">
        <v>0</v>
      </c>
    </row>
    <row r="15" spans="1:8" ht="15.75">
      <c r="A15" s="325"/>
      <c r="B15" s="325"/>
      <c r="C15" s="326"/>
      <c r="D15" s="326"/>
      <c r="E15" s="326"/>
      <c r="F15" s="326"/>
      <c r="G15" s="326"/>
      <c r="H15" s="326"/>
    </row>
    <row r="16" spans="1:8" ht="15.75">
      <c r="A16" s="325"/>
      <c r="B16" s="325"/>
      <c r="C16" s="326"/>
      <c r="D16" s="326"/>
      <c r="E16" s="326"/>
      <c r="F16" s="326"/>
      <c r="G16" s="326"/>
      <c r="H16" s="326"/>
    </row>
    <row r="17" spans="1:8" ht="15.75">
      <c r="A17" s="325"/>
      <c r="B17" s="325"/>
      <c r="C17" s="326"/>
      <c r="D17" s="326"/>
      <c r="E17" s="326"/>
      <c r="F17" s="326"/>
      <c r="G17" s="326"/>
      <c r="H17" s="326"/>
    </row>
    <row r="19" spans="1:8" ht="15.75">
      <c r="A19" s="17" t="s">
        <v>313</v>
      </c>
    </row>
    <row r="21" spans="1:8" ht="15.75">
      <c r="A21" s="52"/>
      <c r="B21" s="53"/>
      <c r="C21" s="321" t="s">
        <v>123</v>
      </c>
      <c r="D21" s="322"/>
      <c r="E21" s="321" t="s">
        <v>125</v>
      </c>
      <c r="F21" s="322"/>
      <c r="G21" s="321" t="s">
        <v>124</v>
      </c>
      <c r="H21" s="322"/>
    </row>
    <row r="22" spans="1:8" ht="15.75">
      <c r="A22" s="55"/>
      <c r="B22" s="56"/>
      <c r="C22" s="54" t="s">
        <v>301</v>
      </c>
      <c r="D22" s="54" t="s">
        <v>302</v>
      </c>
      <c r="E22" s="54" t="s">
        <v>301</v>
      </c>
      <c r="F22" s="54" t="s">
        <v>302</v>
      </c>
      <c r="G22" s="54" t="s">
        <v>301</v>
      </c>
      <c r="H22" s="54" t="s">
        <v>302</v>
      </c>
    </row>
    <row r="23" spans="1:8" ht="15.75">
      <c r="A23" s="57"/>
      <c r="B23" s="17"/>
      <c r="C23" s="3"/>
      <c r="D23" s="3"/>
      <c r="E23" s="3"/>
      <c r="F23" s="3"/>
      <c r="G23" s="3"/>
      <c r="H23" s="3"/>
    </row>
    <row r="24" spans="1:8" ht="15.75">
      <c r="A24" s="57"/>
      <c r="B24" s="17"/>
      <c r="C24" s="6"/>
      <c r="D24" s="6"/>
      <c r="E24" s="6"/>
      <c r="F24" s="6"/>
      <c r="G24" s="6"/>
      <c r="H24" s="6"/>
    </row>
    <row r="25" spans="1:8" ht="15.75">
      <c r="A25" s="323">
        <v>8</v>
      </c>
      <c r="B25" s="17" t="s">
        <v>307</v>
      </c>
      <c r="C25" s="6"/>
      <c r="D25" s="6"/>
      <c r="E25" s="6"/>
      <c r="F25" s="6"/>
      <c r="G25" s="6"/>
      <c r="H25" s="6"/>
    </row>
    <row r="26" spans="1:8" ht="15">
      <c r="A26" s="55">
        <v>8203</v>
      </c>
      <c r="B26" s="56" t="s">
        <v>308</v>
      </c>
      <c r="C26" s="324">
        <v>0</v>
      </c>
      <c r="D26" s="324">
        <v>0</v>
      </c>
      <c r="E26" s="324">
        <v>0</v>
      </c>
      <c r="F26" s="324">
        <v>0</v>
      </c>
      <c r="G26" s="324">
        <v>0</v>
      </c>
      <c r="H26" s="324">
        <v>0</v>
      </c>
    </row>
    <row r="27" spans="1:8" ht="15">
      <c r="A27" s="57"/>
      <c r="B27" s="1"/>
      <c r="C27" s="7"/>
      <c r="D27" s="7"/>
      <c r="E27" s="7"/>
      <c r="F27" s="7"/>
      <c r="G27" s="7"/>
      <c r="H27" s="7"/>
    </row>
    <row r="28" spans="1:8" ht="15.75">
      <c r="A28" s="323">
        <v>9</v>
      </c>
      <c r="B28" s="17" t="s">
        <v>309</v>
      </c>
      <c r="C28" s="7"/>
      <c r="D28" s="7"/>
      <c r="E28" s="7"/>
      <c r="F28" s="7"/>
      <c r="G28" s="7"/>
      <c r="H28" s="7"/>
    </row>
    <row r="29" spans="1:8" ht="15">
      <c r="A29" s="57">
        <v>963</v>
      </c>
      <c r="B29" s="1" t="s">
        <v>310</v>
      </c>
      <c r="C29" s="7"/>
      <c r="D29" s="7"/>
      <c r="E29" s="7"/>
      <c r="F29" s="7"/>
      <c r="G29" s="7"/>
      <c r="H29" s="7"/>
    </row>
    <row r="30" spans="1:8" ht="15">
      <c r="A30" s="57">
        <v>9695</v>
      </c>
      <c r="B30" s="1" t="s">
        <v>109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 ht="15">
      <c r="A31" s="55">
        <v>9990</v>
      </c>
      <c r="B31" s="56" t="s">
        <v>311</v>
      </c>
      <c r="C31" s="324">
        <v>0</v>
      </c>
      <c r="D31" s="324">
        <f>C26+C30</f>
        <v>0</v>
      </c>
      <c r="E31" s="324">
        <v>0</v>
      </c>
      <c r="F31" s="324">
        <v>0</v>
      </c>
      <c r="G31" s="324">
        <v>0</v>
      </c>
      <c r="H31" s="324">
        <v>0</v>
      </c>
    </row>
    <row r="35" spans="1:1">
      <c r="A35" t="s">
        <v>314</v>
      </c>
    </row>
  </sheetData>
  <mergeCells count="6">
    <mergeCell ref="C3:D3"/>
    <mergeCell ref="E3:F3"/>
    <mergeCell ref="G3:H3"/>
    <mergeCell ref="C21:D21"/>
    <mergeCell ref="E21:F21"/>
    <mergeCell ref="G21:H2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3A89-F479-4807-B584-71B8810FF309}">
  <dimension ref="B4:E30"/>
  <sheetViews>
    <sheetView showGridLines="0" workbookViewId="0">
      <selection activeCell="B4" sqref="B4:E30"/>
    </sheetView>
  </sheetViews>
  <sheetFormatPr baseColWidth="10" defaultColWidth="11.42578125" defaultRowHeight="12.75"/>
  <cols>
    <col min="2" max="2" width="20.5703125" customWidth="1"/>
    <col min="3" max="3" width="36" customWidth="1"/>
    <col min="4" max="5" width="22.140625" bestFit="1" customWidth="1"/>
  </cols>
  <sheetData>
    <row r="4" spans="2:5" ht="31.5">
      <c r="B4" s="12"/>
      <c r="C4" s="13"/>
      <c r="D4" s="48" t="s">
        <v>121</v>
      </c>
      <c r="E4" s="48" t="s">
        <v>122</v>
      </c>
    </row>
    <row r="5" spans="2:5" ht="15.75">
      <c r="B5" s="46" t="s">
        <v>56</v>
      </c>
      <c r="C5" s="4"/>
      <c r="D5" s="4"/>
      <c r="E5" s="4"/>
    </row>
    <row r="6" spans="2:5" ht="15.75">
      <c r="B6" s="9"/>
      <c r="C6" s="11"/>
      <c r="D6" s="11"/>
      <c r="E6" s="11"/>
    </row>
    <row r="7" spans="2:5" ht="15.75">
      <c r="B7" s="6" t="s">
        <v>57</v>
      </c>
      <c r="C7" s="11"/>
      <c r="D7" s="11"/>
      <c r="E7" s="11"/>
    </row>
    <row r="8" spans="2:5" ht="15">
      <c r="B8" s="6" t="s">
        <v>58</v>
      </c>
      <c r="C8" s="7" t="s">
        <v>59</v>
      </c>
      <c r="D8" s="10">
        <v>276147.65999999997</v>
      </c>
      <c r="E8" s="10">
        <v>259148.06</v>
      </c>
    </row>
    <row r="9" spans="2:5" ht="15">
      <c r="B9" s="6" t="s">
        <v>60</v>
      </c>
      <c r="C9" s="7" t="s">
        <v>61</v>
      </c>
      <c r="D9" s="10">
        <v>1185.5999999999999</v>
      </c>
      <c r="E9" s="10">
        <v>24.2</v>
      </c>
    </row>
    <row r="10" spans="2:5" ht="15">
      <c r="B10" s="6" t="s">
        <v>62</v>
      </c>
      <c r="C10" s="7" t="s">
        <v>63</v>
      </c>
      <c r="D10" s="10">
        <v>3608.25</v>
      </c>
      <c r="E10" s="10">
        <v>3770</v>
      </c>
    </row>
    <row r="11" spans="2:5" ht="15">
      <c r="B11" s="6" t="s">
        <v>64</v>
      </c>
      <c r="C11" s="7" t="s">
        <v>65</v>
      </c>
      <c r="D11" s="10">
        <v>2300</v>
      </c>
      <c r="E11" s="10">
        <v>2300</v>
      </c>
    </row>
    <row r="12" spans="2:5" ht="15">
      <c r="B12" s="6" t="s">
        <v>66</v>
      </c>
      <c r="C12" s="7" t="s">
        <v>67</v>
      </c>
      <c r="D12" s="10">
        <v>701410</v>
      </c>
      <c r="E12" s="10">
        <v>702410</v>
      </c>
    </row>
    <row r="13" spans="2:5" ht="15.75">
      <c r="B13" s="34"/>
      <c r="C13" s="42" t="s">
        <v>68</v>
      </c>
      <c r="D13" s="43">
        <f>SUM(D8:D12)</f>
        <v>984651.51</v>
      </c>
      <c r="E13" s="43">
        <f>SUM(E8:E12)</f>
        <v>967652.26</v>
      </c>
    </row>
    <row r="14" spans="2:5" ht="15">
      <c r="B14" s="6"/>
      <c r="C14" s="7"/>
      <c r="D14" s="10"/>
      <c r="E14" s="10"/>
    </row>
    <row r="15" spans="2:5" ht="15">
      <c r="B15" s="6" t="s">
        <v>69</v>
      </c>
      <c r="C15" s="7"/>
      <c r="D15" s="10"/>
      <c r="E15" s="10"/>
    </row>
    <row r="16" spans="2:5" ht="15">
      <c r="B16" s="6" t="s">
        <v>70</v>
      </c>
      <c r="C16" s="7" t="s">
        <v>71</v>
      </c>
      <c r="D16" s="10">
        <v>76390</v>
      </c>
      <c r="E16" s="10">
        <v>76390</v>
      </c>
    </row>
    <row r="17" spans="2:5" ht="15.75">
      <c r="B17" s="34"/>
      <c r="C17" s="45" t="s">
        <v>72</v>
      </c>
      <c r="D17" s="43">
        <f>SUM(D16)</f>
        <v>76390</v>
      </c>
      <c r="E17" s="43">
        <f>SUM(E16)</f>
        <v>76390</v>
      </c>
    </row>
    <row r="18" spans="2:5" ht="15.75">
      <c r="B18" s="35"/>
      <c r="C18" s="37" t="s">
        <v>73</v>
      </c>
      <c r="D18" s="44">
        <f>+D13+D17</f>
        <v>1061041.51</v>
      </c>
      <c r="E18" s="44">
        <f>+E17+E13</f>
        <v>1044042.26</v>
      </c>
    </row>
    <row r="19" spans="2:5" ht="15.75">
      <c r="B19" s="8" t="s">
        <v>74</v>
      </c>
      <c r="C19" s="14"/>
      <c r="D19" s="15"/>
      <c r="E19" s="15"/>
    </row>
    <row r="20" spans="2:5" ht="15.75">
      <c r="B20" s="9"/>
      <c r="C20" s="7"/>
      <c r="D20" s="10"/>
      <c r="E20" s="10"/>
    </row>
    <row r="21" spans="2:5" ht="15">
      <c r="B21" s="6" t="s">
        <v>7</v>
      </c>
      <c r="C21" s="7"/>
      <c r="D21" s="10"/>
      <c r="E21" s="10"/>
    </row>
    <row r="22" spans="2:5" ht="15">
      <c r="B22" s="6" t="s">
        <v>75</v>
      </c>
      <c r="C22" s="7" t="s">
        <v>76</v>
      </c>
      <c r="D22" s="10">
        <v>38150.75</v>
      </c>
      <c r="E22" s="10">
        <v>33323.75</v>
      </c>
    </row>
    <row r="23" spans="2:5" ht="15">
      <c r="B23" s="6" t="s">
        <v>77</v>
      </c>
      <c r="C23" s="7" t="s">
        <v>78</v>
      </c>
      <c r="D23" s="10">
        <v>3500</v>
      </c>
      <c r="E23" s="10">
        <v>200</v>
      </c>
    </row>
    <row r="24" spans="2:5" ht="15.75">
      <c r="B24" s="34"/>
      <c r="C24" s="42" t="s">
        <v>79</v>
      </c>
      <c r="D24" s="43">
        <f>SUM(D22:D23)</f>
        <v>41650.75</v>
      </c>
      <c r="E24" s="43">
        <f>SUM(E22:E23)</f>
        <v>33523.75</v>
      </c>
    </row>
    <row r="25" spans="2:5" ht="15">
      <c r="B25" s="6"/>
      <c r="C25" s="7"/>
      <c r="D25" s="10"/>
      <c r="E25" s="10"/>
    </row>
    <row r="26" spans="2:5" ht="15">
      <c r="B26" s="6" t="s">
        <v>8</v>
      </c>
      <c r="C26" s="7"/>
      <c r="D26" s="10"/>
      <c r="E26" s="10"/>
    </row>
    <row r="27" spans="2:5" ht="15">
      <c r="B27" s="6" t="s">
        <v>80</v>
      </c>
      <c r="C27" s="16" t="s">
        <v>81</v>
      </c>
      <c r="D27" s="10">
        <v>64393.4</v>
      </c>
      <c r="E27" s="10">
        <v>64393.4</v>
      </c>
    </row>
    <row r="28" spans="2:5" ht="15">
      <c r="B28" s="6" t="s">
        <v>82</v>
      </c>
      <c r="C28" s="16" t="s">
        <v>83</v>
      </c>
      <c r="D28" s="10">
        <v>954997.36</v>
      </c>
      <c r="E28" s="10">
        <v>946125.11</v>
      </c>
    </row>
    <row r="29" spans="2:5" ht="15.75">
      <c r="B29" s="34"/>
      <c r="C29" s="42" t="s">
        <v>84</v>
      </c>
      <c r="D29" s="43">
        <f>SUM(D27:D28)</f>
        <v>1019390.76</v>
      </c>
      <c r="E29" s="43">
        <f>SUM(E27:E28)</f>
        <v>1010518.51</v>
      </c>
    </row>
    <row r="30" spans="2:5" ht="15.75">
      <c r="B30" s="35"/>
      <c r="C30" s="37" t="s">
        <v>74</v>
      </c>
      <c r="D30" s="44">
        <f>D24+D29</f>
        <v>1061041.51</v>
      </c>
      <c r="E30" s="44">
        <f>+E24+E29</f>
        <v>1044042.26</v>
      </c>
    </row>
  </sheetData>
  <pageMargins left="0.7" right="0.7" top="0.78740157499999996" bottom="0.78740157499999996" header="0.3" footer="0.3"/>
  <pageSetup paperSize="9" orientation="portrait" r:id="rId1"/>
  <ignoredErrors>
    <ignoredError sqref="B26:B28 B8:B13 B15:B17 B21:B24 B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3AC0-855D-499A-B62D-86573A72D87F}">
  <dimension ref="B3:G23"/>
  <sheetViews>
    <sheetView showGridLines="0" workbookViewId="0">
      <selection activeCell="B3" sqref="B3:G23"/>
    </sheetView>
  </sheetViews>
  <sheetFormatPr baseColWidth="10" defaultColWidth="11.42578125" defaultRowHeight="12.75"/>
  <cols>
    <col min="2" max="7" width="12.5703125" customWidth="1"/>
  </cols>
  <sheetData>
    <row r="3" spans="2:7" ht="15.75">
      <c r="B3" s="18" t="s">
        <v>85</v>
      </c>
      <c r="C3" s="1"/>
      <c r="D3" s="1"/>
      <c r="E3" s="1"/>
      <c r="F3" s="1"/>
      <c r="G3" s="1"/>
    </row>
    <row r="4" spans="2:7" ht="8.25" customHeight="1">
      <c r="B4" s="17"/>
      <c r="C4" s="1"/>
      <c r="D4" s="1"/>
      <c r="E4" s="1"/>
      <c r="F4" s="1"/>
      <c r="G4" s="1"/>
    </row>
    <row r="5" spans="2:7" ht="18" customHeight="1">
      <c r="B5" s="306" t="s">
        <v>123</v>
      </c>
      <c r="C5" s="306"/>
      <c r="D5" s="306" t="s">
        <v>125</v>
      </c>
      <c r="E5" s="306"/>
      <c r="F5" s="306" t="s">
        <v>124</v>
      </c>
      <c r="G5" s="306"/>
    </row>
    <row r="6" spans="2:7" ht="18" customHeight="1">
      <c r="B6" s="49" t="s">
        <v>86</v>
      </c>
      <c r="C6" s="49" t="s">
        <v>87</v>
      </c>
      <c r="D6" s="49" t="s">
        <v>86</v>
      </c>
      <c r="E6" s="49" t="s">
        <v>87</v>
      </c>
      <c r="F6" s="49" t="s">
        <v>86</v>
      </c>
      <c r="G6" s="49" t="s">
        <v>87</v>
      </c>
    </row>
    <row r="7" spans="2:7" ht="18" customHeight="1">
      <c r="B7" s="50">
        <v>1789.2</v>
      </c>
      <c r="C7" s="50">
        <v>4815.8</v>
      </c>
      <c r="D7" s="50">
        <v>4700</v>
      </c>
      <c r="E7" s="50">
        <v>5000</v>
      </c>
      <c r="F7" s="50">
        <v>4403.75</v>
      </c>
      <c r="G7" s="50">
        <v>4761.6000000000004</v>
      </c>
    </row>
    <row r="8" spans="2:7" ht="18" customHeight="1">
      <c r="B8" s="51">
        <f>C7-B7</f>
        <v>3026.6000000000004</v>
      </c>
      <c r="C8" s="51"/>
      <c r="D8" s="51">
        <f>E7-D7</f>
        <v>300</v>
      </c>
      <c r="E8" s="51"/>
      <c r="F8" s="51">
        <f>G7-F7</f>
        <v>357.85000000000036</v>
      </c>
      <c r="G8" s="51"/>
    </row>
    <row r="9" spans="2:7" ht="15">
      <c r="B9" s="1"/>
      <c r="C9" s="1"/>
      <c r="D9" s="1"/>
      <c r="E9" s="1"/>
      <c r="F9" s="1"/>
      <c r="G9" s="1"/>
    </row>
    <row r="10" spans="2:7" ht="15">
      <c r="B10" s="1" t="s">
        <v>128</v>
      </c>
      <c r="C10" s="1"/>
      <c r="D10" s="1"/>
      <c r="E10" s="1"/>
      <c r="F10" s="1"/>
      <c r="G10" s="1"/>
    </row>
    <row r="11" spans="2:7" ht="15">
      <c r="B11" s="1" t="s">
        <v>127</v>
      </c>
      <c r="C11" s="1"/>
      <c r="D11" s="1"/>
      <c r="E11" s="1"/>
      <c r="F11" s="1"/>
      <c r="G11" s="1"/>
    </row>
    <row r="12" spans="2:7" ht="15">
      <c r="B12" s="1" t="s">
        <v>126</v>
      </c>
      <c r="C12" s="1"/>
      <c r="D12" s="1"/>
      <c r="E12" s="1"/>
      <c r="F12" s="1"/>
      <c r="G12" s="1"/>
    </row>
    <row r="13" spans="2:7" ht="15">
      <c r="B13" s="1"/>
      <c r="C13" s="1"/>
      <c r="D13" s="1"/>
      <c r="E13" s="1"/>
      <c r="F13" s="1"/>
      <c r="G13" s="1"/>
    </row>
    <row r="14" spans="2:7" ht="15.75">
      <c r="B14" s="18" t="s">
        <v>88</v>
      </c>
      <c r="C14" s="1"/>
      <c r="D14" s="1"/>
      <c r="E14" s="1"/>
      <c r="F14" s="1"/>
      <c r="G14" s="1"/>
    </row>
    <row r="15" spans="2:7" ht="8.25" customHeight="1">
      <c r="B15" s="1"/>
      <c r="C15" s="1"/>
      <c r="D15" s="1"/>
      <c r="E15" s="1"/>
      <c r="F15" s="1"/>
      <c r="G15" s="1"/>
    </row>
    <row r="16" spans="2:7" ht="18" customHeight="1">
      <c r="B16" s="306" t="s">
        <v>123</v>
      </c>
      <c r="C16" s="306"/>
      <c r="D16" s="306" t="s">
        <v>125</v>
      </c>
      <c r="E16" s="306"/>
      <c r="F16" s="306" t="s">
        <v>124</v>
      </c>
      <c r="G16" s="306"/>
    </row>
    <row r="17" spans="2:7" ht="18" customHeight="1">
      <c r="B17" s="49" t="s">
        <v>86</v>
      </c>
      <c r="C17" s="49" t="s">
        <v>87</v>
      </c>
      <c r="D17" s="49" t="s">
        <v>86</v>
      </c>
      <c r="E17" s="49" t="s">
        <v>87</v>
      </c>
      <c r="F17" s="49" t="s">
        <v>86</v>
      </c>
      <c r="G17" s="49" t="s">
        <v>87</v>
      </c>
    </row>
    <row r="18" spans="2:7" ht="18" customHeight="1">
      <c r="B18" s="50">
        <v>41077.050000000003</v>
      </c>
      <c r="C18" s="50">
        <v>46922.7</v>
      </c>
      <c r="D18" s="50">
        <v>46100</v>
      </c>
      <c r="E18" s="50">
        <v>45060</v>
      </c>
      <c r="F18" s="50">
        <v>37729.199999999997</v>
      </c>
      <c r="G18" s="50">
        <v>47063.18</v>
      </c>
    </row>
    <row r="19" spans="2:7" ht="18" customHeight="1">
      <c r="B19" s="51">
        <f>C18-B18</f>
        <v>5845.6499999999942</v>
      </c>
      <c r="C19" s="51"/>
      <c r="D19" s="51"/>
      <c r="E19" s="51">
        <f>D18-E18</f>
        <v>1040</v>
      </c>
      <c r="F19" s="51">
        <f>G18-F18</f>
        <v>9333.9800000000032</v>
      </c>
      <c r="G19" s="51"/>
    </row>
    <row r="20" spans="2:7" ht="15">
      <c r="B20" s="1"/>
      <c r="C20" s="1"/>
      <c r="D20" s="1"/>
      <c r="E20" s="1"/>
      <c r="F20" s="1"/>
      <c r="G20" s="1"/>
    </row>
    <row r="21" spans="2:7" ht="15">
      <c r="B21" s="1" t="s">
        <v>128</v>
      </c>
      <c r="C21" s="1"/>
      <c r="D21" s="1"/>
      <c r="E21" s="1"/>
      <c r="F21" s="1"/>
    </row>
    <row r="22" spans="2:7" ht="15">
      <c r="B22" s="1" t="s">
        <v>129</v>
      </c>
      <c r="C22" s="1"/>
      <c r="D22" s="1"/>
      <c r="E22" s="1"/>
      <c r="F22" s="1"/>
    </row>
    <row r="23" spans="2:7" ht="15">
      <c r="B23" s="1" t="s">
        <v>126</v>
      </c>
      <c r="C23" s="1"/>
      <c r="D23" s="1"/>
      <c r="E23" s="1"/>
      <c r="F23" s="1"/>
    </row>
  </sheetData>
  <mergeCells count="6">
    <mergeCell ref="B5:C5"/>
    <mergeCell ref="D5:E5"/>
    <mergeCell ref="F5:G5"/>
    <mergeCell ref="B16:C16"/>
    <mergeCell ref="D16:E16"/>
    <mergeCell ref="F16:G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2B80-65CD-4E8F-98D3-12B5B3577068}">
  <dimension ref="B3:I21"/>
  <sheetViews>
    <sheetView showGridLines="0" workbookViewId="0">
      <selection activeCell="B3" sqref="B3:I18"/>
    </sheetView>
  </sheetViews>
  <sheetFormatPr baseColWidth="10" defaultColWidth="11.42578125" defaultRowHeight="12.75"/>
  <cols>
    <col min="2" max="2" width="6.140625" customWidth="1"/>
    <col min="3" max="3" width="32.140625" bestFit="1" customWidth="1"/>
    <col min="4" max="9" width="12.5703125" customWidth="1"/>
  </cols>
  <sheetData>
    <row r="3" spans="2:9" ht="15.75">
      <c r="B3" s="52"/>
      <c r="C3" s="53"/>
      <c r="D3" s="307" t="s">
        <v>123</v>
      </c>
      <c r="E3" s="307"/>
      <c r="F3" s="307" t="s">
        <v>125</v>
      </c>
      <c r="G3" s="307"/>
      <c r="H3" s="307" t="s">
        <v>124</v>
      </c>
      <c r="I3" s="307"/>
    </row>
    <row r="4" spans="2:9" ht="15.75">
      <c r="B4" s="55"/>
      <c r="C4" s="56"/>
      <c r="D4" s="54" t="s">
        <v>86</v>
      </c>
      <c r="E4" s="54" t="s">
        <v>87</v>
      </c>
      <c r="F4" s="54" t="s">
        <v>86</v>
      </c>
      <c r="G4" s="54" t="s">
        <v>87</v>
      </c>
      <c r="H4" s="54" t="s">
        <v>86</v>
      </c>
      <c r="I4" s="54" t="s">
        <v>87</v>
      </c>
    </row>
    <row r="5" spans="2:9" ht="15.75">
      <c r="B5" s="57"/>
      <c r="C5" s="17"/>
      <c r="D5" s="3"/>
      <c r="E5" s="3"/>
      <c r="F5" s="3"/>
      <c r="G5" s="3"/>
      <c r="H5" s="3"/>
      <c r="I5" s="3"/>
    </row>
    <row r="6" spans="2:9" ht="15.75">
      <c r="B6" s="57"/>
      <c r="C6" s="17" t="s">
        <v>86</v>
      </c>
      <c r="D6" s="6"/>
      <c r="E6" s="6"/>
      <c r="F6" s="6"/>
      <c r="G6" s="6"/>
      <c r="H6" s="6"/>
      <c r="I6" s="6"/>
    </row>
    <row r="7" spans="2:9" ht="15">
      <c r="B7" s="57">
        <v>30</v>
      </c>
      <c r="C7" s="1" t="s">
        <v>36</v>
      </c>
      <c r="D7" s="7">
        <v>9468</v>
      </c>
      <c r="E7" s="7"/>
      <c r="F7" s="7">
        <v>9100</v>
      </c>
      <c r="G7" s="7"/>
      <c r="H7" s="7">
        <v>8971.5</v>
      </c>
      <c r="I7" s="7"/>
    </row>
    <row r="8" spans="2:9" ht="15">
      <c r="B8" s="57">
        <v>31</v>
      </c>
      <c r="C8" s="1" t="s">
        <v>37</v>
      </c>
      <c r="D8" s="7">
        <v>17625.2</v>
      </c>
      <c r="E8" s="7"/>
      <c r="F8" s="7">
        <v>20400</v>
      </c>
      <c r="G8" s="7"/>
      <c r="H8" s="7">
        <v>16325.5</v>
      </c>
      <c r="I8" s="7"/>
    </row>
    <row r="9" spans="2:9" ht="15">
      <c r="B9" s="57">
        <v>34</v>
      </c>
      <c r="C9" s="1" t="s">
        <v>48</v>
      </c>
      <c r="D9" s="7">
        <v>14122.75</v>
      </c>
      <c r="E9" s="7"/>
      <c r="F9" s="7">
        <v>19100</v>
      </c>
      <c r="G9" s="7"/>
      <c r="H9" s="7">
        <v>15014.65</v>
      </c>
      <c r="I9" s="7"/>
    </row>
    <row r="10" spans="2:9" ht="15">
      <c r="B10" s="57">
        <v>36</v>
      </c>
      <c r="C10" s="1" t="s">
        <v>38</v>
      </c>
      <c r="D10" s="7">
        <v>1650.3</v>
      </c>
      <c r="E10" s="7"/>
      <c r="F10" s="7">
        <v>2200</v>
      </c>
      <c r="G10" s="7"/>
      <c r="H10" s="7">
        <v>1820.3</v>
      </c>
      <c r="I10" s="7"/>
    </row>
    <row r="11" spans="2:9" ht="15.75">
      <c r="B11" s="58">
        <v>3</v>
      </c>
      <c r="C11" s="59" t="s">
        <v>89</v>
      </c>
      <c r="D11" s="60">
        <f>SUM(D7:D10)</f>
        <v>42866.25</v>
      </c>
      <c r="E11" s="60"/>
      <c r="F11" s="60">
        <f>SUM(F7:F10)</f>
        <v>50800</v>
      </c>
      <c r="G11" s="60"/>
      <c r="H11" s="60">
        <f>SUM(H7:H10)</f>
        <v>42131.950000000004</v>
      </c>
      <c r="I11" s="60"/>
    </row>
    <row r="12" spans="2:9" ht="15">
      <c r="B12" s="57"/>
      <c r="C12" s="1"/>
      <c r="D12" s="7"/>
      <c r="E12" s="7"/>
      <c r="F12" s="7"/>
      <c r="G12" s="7"/>
      <c r="H12" s="7"/>
      <c r="I12" s="7"/>
    </row>
    <row r="13" spans="2:9" ht="15.75">
      <c r="B13" s="57"/>
      <c r="C13" s="17" t="s">
        <v>87</v>
      </c>
      <c r="D13" s="7"/>
      <c r="E13" s="7"/>
      <c r="F13" s="7"/>
      <c r="G13" s="7"/>
      <c r="H13" s="7"/>
      <c r="I13" s="7"/>
    </row>
    <row r="14" spans="2:9" ht="15">
      <c r="B14" s="57">
        <v>42</v>
      </c>
      <c r="C14" s="1" t="s">
        <v>43</v>
      </c>
      <c r="D14" s="7"/>
      <c r="E14" s="7">
        <v>2587.6999999999998</v>
      </c>
      <c r="F14" s="7"/>
      <c r="G14" s="7">
        <v>300</v>
      </c>
      <c r="H14" s="7"/>
      <c r="I14" s="7">
        <v>1141</v>
      </c>
    </row>
    <row r="15" spans="2:9" ht="15">
      <c r="B15" s="57">
        <v>43</v>
      </c>
      <c r="C15" s="1" t="s">
        <v>44</v>
      </c>
      <c r="D15" s="7"/>
      <c r="E15" s="7">
        <v>1020</v>
      </c>
      <c r="F15" s="7"/>
      <c r="G15" s="7">
        <v>500</v>
      </c>
      <c r="H15" s="7"/>
      <c r="I15" s="7">
        <v>1040</v>
      </c>
    </row>
    <row r="16" spans="2:9" ht="15">
      <c r="B16" s="57">
        <v>44</v>
      </c>
      <c r="C16" s="1" t="s">
        <v>49</v>
      </c>
      <c r="D16" s="7"/>
      <c r="E16" s="7">
        <v>28112.35</v>
      </c>
      <c r="F16" s="7"/>
      <c r="G16" s="7">
        <v>28260</v>
      </c>
      <c r="H16" s="7"/>
      <c r="I16" s="7">
        <v>28877.88</v>
      </c>
    </row>
    <row r="17" spans="2:9" ht="15">
      <c r="B17" s="57">
        <v>46</v>
      </c>
      <c r="C17" s="1" t="s">
        <v>45</v>
      </c>
      <c r="D17" s="7"/>
      <c r="E17" s="7">
        <v>20018.45</v>
      </c>
      <c r="F17" s="7"/>
      <c r="G17" s="7">
        <v>21000</v>
      </c>
      <c r="H17" s="7"/>
      <c r="I17" s="7">
        <v>20765.900000000001</v>
      </c>
    </row>
    <row r="18" spans="2:9" ht="15.75">
      <c r="B18" s="58">
        <v>4</v>
      </c>
      <c r="C18" s="59" t="s">
        <v>90</v>
      </c>
      <c r="D18" s="60"/>
      <c r="E18" s="60">
        <f>SUM(E14:E17)</f>
        <v>51738.5</v>
      </c>
      <c r="F18" s="60"/>
      <c r="G18" s="60">
        <f>SUM(G14:G17)</f>
        <v>50060</v>
      </c>
      <c r="H18" s="60"/>
      <c r="I18" s="60">
        <f>SUM(I14:I17)</f>
        <v>51824.78</v>
      </c>
    </row>
    <row r="20" spans="2:9" ht="15">
      <c r="B20" s="19"/>
    </row>
    <row r="21" spans="2:9" ht="15">
      <c r="B21" s="19"/>
    </row>
  </sheetData>
  <mergeCells count="3"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B1DB-A513-4F20-90FA-02921CF73A17}">
  <dimension ref="A1:L47"/>
  <sheetViews>
    <sheetView showGridLines="0" workbookViewId="0">
      <selection activeCell="A2" sqref="A2:L28"/>
    </sheetView>
  </sheetViews>
  <sheetFormatPr baseColWidth="10" defaultRowHeight="12.75"/>
  <cols>
    <col min="2" max="2" width="29.85546875" customWidth="1"/>
    <col min="5" max="5" width="28.28515625" customWidth="1"/>
    <col min="8" max="8" width="17.42578125" customWidth="1"/>
    <col min="11" max="11" width="19.42578125" customWidth="1"/>
  </cols>
  <sheetData>
    <row r="1" spans="1:12" ht="21.75">
      <c r="A1" s="61" t="s">
        <v>194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4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3" t="s">
        <v>130</v>
      </c>
    </row>
    <row r="3" spans="1:12" ht="15">
      <c r="A3" s="64" t="s">
        <v>195</v>
      </c>
      <c r="B3" s="65"/>
      <c r="C3" s="65"/>
      <c r="D3" s="64" t="s">
        <v>131</v>
      </c>
      <c r="E3" s="65"/>
      <c r="F3" s="65"/>
      <c r="G3" s="65"/>
      <c r="H3" s="65"/>
      <c r="I3" s="66"/>
      <c r="J3" s="65" t="s">
        <v>196</v>
      </c>
      <c r="K3" s="65"/>
      <c r="L3" s="66"/>
    </row>
    <row r="4" spans="1:12" ht="14.25">
      <c r="A4" s="67"/>
      <c r="B4" s="68"/>
      <c r="C4" s="68"/>
      <c r="D4" s="67" t="s">
        <v>132</v>
      </c>
      <c r="E4" s="68"/>
      <c r="F4" s="68"/>
      <c r="G4" s="67" t="s">
        <v>133</v>
      </c>
      <c r="H4" s="68"/>
      <c r="I4" s="69"/>
      <c r="J4" s="68"/>
      <c r="K4" s="68"/>
      <c r="L4" s="69"/>
    </row>
    <row r="5" spans="1:12" ht="14.25">
      <c r="A5" s="70"/>
      <c r="B5" s="71"/>
      <c r="C5" s="72" t="s">
        <v>91</v>
      </c>
      <c r="D5" s="70" t="s">
        <v>97</v>
      </c>
      <c r="E5" s="71"/>
      <c r="F5" s="72" t="s">
        <v>91</v>
      </c>
      <c r="G5" s="70"/>
      <c r="H5" s="71"/>
      <c r="I5" s="73" t="s">
        <v>91</v>
      </c>
      <c r="J5" s="71"/>
      <c r="K5" s="71"/>
      <c r="L5" s="73" t="s">
        <v>91</v>
      </c>
    </row>
    <row r="6" spans="1:12" ht="15">
      <c r="A6" s="74">
        <v>29</v>
      </c>
      <c r="B6" s="75" t="s">
        <v>8</v>
      </c>
      <c r="C6" s="76">
        <f>SUM(C19+C28)</f>
        <v>1019</v>
      </c>
      <c r="D6" s="77" t="s">
        <v>97</v>
      </c>
      <c r="E6" s="78"/>
      <c r="F6" s="79">
        <v>1351</v>
      </c>
      <c r="G6" s="77" t="s">
        <v>97</v>
      </c>
      <c r="H6" s="78"/>
      <c r="I6" s="80">
        <v>0</v>
      </c>
      <c r="J6" s="74">
        <v>29</v>
      </c>
      <c r="K6" s="75" t="s">
        <v>8</v>
      </c>
      <c r="L6" s="81">
        <f>SUM(L19+L28)</f>
        <v>1019</v>
      </c>
    </row>
    <row r="7" spans="1:12" ht="85.5" hidden="1">
      <c r="A7" s="82">
        <v>290</v>
      </c>
      <c r="B7" s="83" t="s">
        <v>134</v>
      </c>
      <c r="C7" s="84">
        <f>SUM(C8:C16)</f>
        <v>0</v>
      </c>
      <c r="D7" s="82" t="s">
        <v>97</v>
      </c>
      <c r="E7" s="83" t="s">
        <v>135</v>
      </c>
      <c r="F7" s="84">
        <f>SUM(F8:F16)</f>
        <v>30</v>
      </c>
      <c r="G7" s="82" t="s">
        <v>97</v>
      </c>
      <c r="H7" s="83" t="s">
        <v>136</v>
      </c>
      <c r="I7" s="85">
        <f>SUM(I8:I16)</f>
        <v>-20</v>
      </c>
      <c r="J7" s="82">
        <v>290</v>
      </c>
      <c r="K7" s="83" t="s">
        <v>134</v>
      </c>
      <c r="L7" s="85">
        <f>SUM(L8:L16)</f>
        <v>120</v>
      </c>
    </row>
    <row r="8" spans="1:12" ht="28.5" hidden="1">
      <c r="A8" s="86">
        <v>29000</v>
      </c>
      <c r="B8" s="87" t="s">
        <v>137</v>
      </c>
      <c r="C8" s="88" t="s">
        <v>97</v>
      </c>
      <c r="D8" s="89" t="s">
        <v>138</v>
      </c>
      <c r="E8" s="90"/>
      <c r="F8" s="91"/>
      <c r="G8" s="89" t="s">
        <v>139</v>
      </c>
      <c r="H8" s="90"/>
      <c r="I8" s="92" t="s">
        <v>97</v>
      </c>
      <c r="J8" s="86">
        <v>29000</v>
      </c>
      <c r="K8" s="87" t="s">
        <v>137</v>
      </c>
      <c r="L8" s="92" t="s">
        <v>97</v>
      </c>
    </row>
    <row r="9" spans="1:12" ht="28.5" hidden="1">
      <c r="A9" s="86">
        <v>29000</v>
      </c>
      <c r="B9" s="87" t="s">
        <v>140</v>
      </c>
      <c r="C9" s="88">
        <v>0</v>
      </c>
      <c r="D9" s="89" t="s">
        <v>138</v>
      </c>
      <c r="E9" s="90"/>
      <c r="F9" s="91"/>
      <c r="G9" s="89" t="s">
        <v>139</v>
      </c>
      <c r="H9" s="90"/>
      <c r="I9" s="92">
        <v>-5</v>
      </c>
      <c r="J9" s="86">
        <v>29000</v>
      </c>
      <c r="K9" s="87" t="s">
        <v>140</v>
      </c>
      <c r="L9" s="92">
        <v>0</v>
      </c>
    </row>
    <row r="10" spans="1:12" ht="28.5" hidden="1">
      <c r="A10" s="86">
        <v>29000</v>
      </c>
      <c r="B10" s="87" t="s">
        <v>141</v>
      </c>
      <c r="C10" s="88">
        <v>0</v>
      </c>
      <c r="D10" s="89">
        <v>9010</v>
      </c>
      <c r="E10" s="90"/>
      <c r="F10" s="91"/>
      <c r="G10" s="89">
        <v>9011</v>
      </c>
      <c r="H10" s="90"/>
      <c r="I10" s="92"/>
      <c r="J10" s="86">
        <v>29000</v>
      </c>
      <c r="K10" s="87" t="s">
        <v>141</v>
      </c>
      <c r="L10" s="92"/>
    </row>
    <row r="11" spans="1:12" ht="28.5" hidden="1">
      <c r="A11" s="93">
        <v>29001</v>
      </c>
      <c r="B11" s="94" t="s">
        <v>142</v>
      </c>
      <c r="C11" s="95">
        <v>0</v>
      </c>
      <c r="D11" s="89">
        <v>9010.1</v>
      </c>
      <c r="E11" s="90"/>
      <c r="F11" s="96">
        <v>5</v>
      </c>
      <c r="G11" s="89">
        <v>9011.1</v>
      </c>
      <c r="H11" s="90"/>
      <c r="I11" s="97"/>
      <c r="J11" s="93">
        <v>29001</v>
      </c>
      <c r="K11" s="94" t="s">
        <v>142</v>
      </c>
      <c r="L11" s="97">
        <v>15</v>
      </c>
    </row>
    <row r="12" spans="1:12" ht="42.75" hidden="1">
      <c r="A12" s="93">
        <v>29002</v>
      </c>
      <c r="B12" s="94" t="s">
        <v>143</v>
      </c>
      <c r="C12" s="95">
        <v>0</v>
      </c>
      <c r="D12" s="89">
        <v>9010.2000000000007</v>
      </c>
      <c r="E12" s="90"/>
      <c r="F12" s="96"/>
      <c r="G12" s="89">
        <v>9011.2000000000007</v>
      </c>
      <c r="H12" s="90"/>
      <c r="I12" s="97">
        <v>-5</v>
      </c>
      <c r="J12" s="93">
        <v>29002</v>
      </c>
      <c r="K12" s="94" t="s">
        <v>143</v>
      </c>
      <c r="L12" s="97">
        <v>35</v>
      </c>
    </row>
    <row r="13" spans="1:12" ht="14.25" hidden="1">
      <c r="A13" s="93">
        <v>29003</v>
      </c>
      <c r="B13" s="94" t="s">
        <v>144</v>
      </c>
      <c r="C13" s="95">
        <v>0</v>
      </c>
      <c r="D13" s="89">
        <v>9010.2999999999993</v>
      </c>
      <c r="E13" s="90"/>
      <c r="F13" s="96"/>
      <c r="G13" s="89">
        <v>9011.2999999999993</v>
      </c>
      <c r="H13" s="90"/>
      <c r="I13" s="97">
        <v>-10</v>
      </c>
      <c r="J13" s="93">
        <v>29003</v>
      </c>
      <c r="K13" s="94" t="s">
        <v>144</v>
      </c>
      <c r="L13" s="97">
        <v>10</v>
      </c>
    </row>
    <row r="14" spans="1:12" ht="14.25" hidden="1">
      <c r="A14" s="93">
        <v>29004</v>
      </c>
      <c r="B14" s="94" t="s">
        <v>145</v>
      </c>
      <c r="C14" s="95">
        <v>0</v>
      </c>
      <c r="D14" s="89">
        <v>9010.4</v>
      </c>
      <c r="E14" s="90"/>
      <c r="F14" s="96">
        <v>10</v>
      </c>
      <c r="G14" s="89">
        <v>9011.4</v>
      </c>
      <c r="H14" s="90"/>
      <c r="I14" s="97"/>
      <c r="J14" s="93">
        <v>29004</v>
      </c>
      <c r="K14" s="94" t="s">
        <v>145</v>
      </c>
      <c r="L14" s="97">
        <v>55</v>
      </c>
    </row>
    <row r="15" spans="1:12" ht="14.25" hidden="1">
      <c r="A15" s="93" t="s">
        <v>146</v>
      </c>
      <c r="B15" s="94" t="s">
        <v>147</v>
      </c>
      <c r="C15" s="95">
        <v>0</v>
      </c>
      <c r="D15" s="89" t="s">
        <v>148</v>
      </c>
      <c r="E15" s="90"/>
      <c r="F15" s="96">
        <v>15</v>
      </c>
      <c r="G15" s="89" t="s">
        <v>149</v>
      </c>
      <c r="H15" s="90"/>
      <c r="I15" s="97"/>
      <c r="J15" s="93" t="s">
        <v>146</v>
      </c>
      <c r="K15" s="94" t="s">
        <v>147</v>
      </c>
      <c r="L15" s="97">
        <v>5</v>
      </c>
    </row>
    <row r="16" spans="1:12" ht="42.75" hidden="1">
      <c r="A16" s="93" t="s">
        <v>146</v>
      </c>
      <c r="B16" s="94" t="s">
        <v>150</v>
      </c>
      <c r="C16" s="95">
        <v>0</v>
      </c>
      <c r="D16" s="86" t="s">
        <v>151</v>
      </c>
      <c r="E16" s="90"/>
      <c r="F16" s="96">
        <v>0</v>
      </c>
      <c r="G16" s="89" t="s">
        <v>152</v>
      </c>
      <c r="H16" s="90"/>
      <c r="I16" s="97"/>
      <c r="J16" s="93" t="s">
        <v>146</v>
      </c>
      <c r="K16" s="94" t="s">
        <v>150</v>
      </c>
      <c r="L16" s="97">
        <v>0</v>
      </c>
    </row>
    <row r="17" spans="1:12" ht="57" hidden="1">
      <c r="A17" s="98">
        <v>292</v>
      </c>
      <c r="B17" s="99" t="s">
        <v>153</v>
      </c>
      <c r="C17" s="100">
        <v>0</v>
      </c>
      <c r="D17" s="98">
        <v>3892</v>
      </c>
      <c r="E17" s="99" t="s">
        <v>154</v>
      </c>
      <c r="F17" s="100">
        <v>0</v>
      </c>
      <c r="G17" s="98">
        <v>4892</v>
      </c>
      <c r="H17" s="99" t="s">
        <v>155</v>
      </c>
      <c r="I17" s="101">
        <v>0</v>
      </c>
      <c r="J17" s="98">
        <v>292</v>
      </c>
      <c r="K17" s="99" t="s">
        <v>153</v>
      </c>
      <c r="L17" s="101">
        <v>0</v>
      </c>
    </row>
    <row r="18" spans="1:12" ht="57.75" customHeight="1">
      <c r="A18" s="82">
        <v>293</v>
      </c>
      <c r="B18" s="83" t="s">
        <v>156</v>
      </c>
      <c r="C18" s="102"/>
      <c r="D18" s="82" t="s">
        <v>97</v>
      </c>
      <c r="E18" s="83" t="s">
        <v>157</v>
      </c>
      <c r="F18" s="102">
        <v>0</v>
      </c>
      <c r="G18" s="82" t="s">
        <v>97</v>
      </c>
      <c r="H18" s="83" t="s">
        <v>158</v>
      </c>
      <c r="I18" s="103">
        <v>0</v>
      </c>
      <c r="J18" s="82">
        <v>293</v>
      </c>
      <c r="K18" s="83" t="s">
        <v>156</v>
      </c>
      <c r="L18" s="103"/>
    </row>
    <row r="19" spans="1:12" ht="14.25">
      <c r="A19" s="93">
        <v>29300</v>
      </c>
      <c r="B19" s="94" t="s">
        <v>159</v>
      </c>
      <c r="C19" s="95">
        <v>64</v>
      </c>
      <c r="D19" s="93"/>
      <c r="E19" s="90"/>
      <c r="F19" s="95" t="s">
        <v>97</v>
      </c>
      <c r="G19" s="93"/>
      <c r="H19" s="94"/>
      <c r="I19" s="97">
        <v>0</v>
      </c>
      <c r="J19" s="93">
        <v>29300</v>
      </c>
      <c r="K19" s="94" t="s">
        <v>159</v>
      </c>
      <c r="L19" s="97">
        <f>C19</f>
        <v>64</v>
      </c>
    </row>
    <row r="20" spans="1:12" ht="28.5" hidden="1">
      <c r="A20" s="93">
        <v>29301</v>
      </c>
      <c r="B20" s="104" t="s">
        <v>160</v>
      </c>
      <c r="C20" s="95">
        <v>0</v>
      </c>
      <c r="D20" s="105" t="s">
        <v>138</v>
      </c>
      <c r="E20" s="90"/>
      <c r="F20" s="96">
        <v>20</v>
      </c>
      <c r="G20" s="105" t="s">
        <v>139</v>
      </c>
      <c r="H20" s="106"/>
      <c r="I20" s="97">
        <v>-10</v>
      </c>
      <c r="J20" s="93">
        <v>29301</v>
      </c>
      <c r="K20" s="104" t="s">
        <v>160</v>
      </c>
      <c r="L20" s="97">
        <v>30</v>
      </c>
    </row>
    <row r="21" spans="1:12" ht="28.5" hidden="1">
      <c r="A21" s="107">
        <v>29302</v>
      </c>
      <c r="B21" s="108" t="s">
        <v>161</v>
      </c>
      <c r="C21" s="109">
        <v>0</v>
      </c>
      <c r="D21" s="110" t="s">
        <v>138</v>
      </c>
      <c r="E21" s="111"/>
      <c r="F21" s="112">
        <v>30</v>
      </c>
      <c r="G21" s="110" t="s">
        <v>139</v>
      </c>
      <c r="H21" s="113"/>
      <c r="I21" s="114">
        <v>-10</v>
      </c>
      <c r="J21" s="107">
        <v>29302</v>
      </c>
      <c r="K21" s="108" t="s">
        <v>161</v>
      </c>
      <c r="L21" s="114">
        <v>20</v>
      </c>
    </row>
    <row r="22" spans="1:12" ht="14.25" hidden="1">
      <c r="A22" s="115">
        <v>294</v>
      </c>
      <c r="B22" s="116" t="s">
        <v>9</v>
      </c>
      <c r="C22" s="117" t="s">
        <v>97</v>
      </c>
      <c r="D22" s="118" t="s">
        <v>97</v>
      </c>
      <c r="E22" s="119" t="s">
        <v>162</v>
      </c>
      <c r="F22" s="117" t="s">
        <v>97</v>
      </c>
      <c r="G22" s="120" t="s">
        <v>97</v>
      </c>
      <c r="H22" s="116" t="s">
        <v>163</v>
      </c>
      <c r="I22" s="117" t="s">
        <v>97</v>
      </c>
      <c r="J22" s="115">
        <v>294</v>
      </c>
      <c r="K22" s="116" t="s">
        <v>9</v>
      </c>
      <c r="L22" s="121" t="s">
        <v>97</v>
      </c>
    </row>
    <row r="23" spans="1:12" ht="28.5" hidden="1">
      <c r="A23" s="122">
        <v>29400</v>
      </c>
      <c r="B23" s="123" t="s">
        <v>24</v>
      </c>
      <c r="C23" s="124" t="s">
        <v>97</v>
      </c>
      <c r="D23" s="122" t="s">
        <v>164</v>
      </c>
      <c r="E23" s="125"/>
      <c r="F23" s="126"/>
      <c r="G23" s="127" t="s">
        <v>165</v>
      </c>
      <c r="H23" s="119"/>
      <c r="I23" s="128"/>
      <c r="J23" s="129">
        <v>29400</v>
      </c>
      <c r="K23" s="111" t="s">
        <v>24</v>
      </c>
      <c r="L23" s="130" t="s">
        <v>97</v>
      </c>
    </row>
    <row r="24" spans="1:12" ht="42.75" hidden="1">
      <c r="A24" s="82">
        <v>296</v>
      </c>
      <c r="B24" s="83" t="s">
        <v>166</v>
      </c>
      <c r="C24" s="103">
        <v>0</v>
      </c>
      <c r="D24" s="131" t="s">
        <v>97</v>
      </c>
      <c r="E24" s="132" t="s">
        <v>162</v>
      </c>
      <c r="F24" s="133">
        <v>0</v>
      </c>
      <c r="G24" s="134" t="s">
        <v>97</v>
      </c>
      <c r="H24" s="83" t="s">
        <v>163</v>
      </c>
      <c r="I24" s="103">
        <v>-5</v>
      </c>
      <c r="J24" s="82">
        <v>296</v>
      </c>
      <c r="K24" s="83" t="s">
        <v>166</v>
      </c>
      <c r="L24" s="103">
        <v>25</v>
      </c>
    </row>
    <row r="25" spans="1:12" ht="28.5" hidden="1">
      <c r="A25" s="93">
        <v>29600</v>
      </c>
      <c r="B25" s="94" t="s">
        <v>167</v>
      </c>
      <c r="C25" s="97">
        <v>0</v>
      </c>
      <c r="D25" s="135" t="s">
        <v>168</v>
      </c>
      <c r="E25" s="132"/>
      <c r="F25" s="133">
        <v>0</v>
      </c>
      <c r="G25" s="135" t="s">
        <v>169</v>
      </c>
      <c r="H25" s="132"/>
      <c r="I25" s="97">
        <v>-5</v>
      </c>
      <c r="J25" s="93">
        <v>29600</v>
      </c>
      <c r="K25" s="94" t="s">
        <v>167</v>
      </c>
      <c r="L25" s="97">
        <v>25</v>
      </c>
    </row>
    <row r="26" spans="1:12" ht="28.5" hidden="1">
      <c r="A26" s="93">
        <v>29601</v>
      </c>
      <c r="B26" s="94" t="s">
        <v>170</v>
      </c>
      <c r="C26" s="97" t="s">
        <v>97</v>
      </c>
      <c r="D26" s="135" t="s">
        <v>168</v>
      </c>
      <c r="E26" s="132"/>
      <c r="F26" s="133"/>
      <c r="G26" s="135" t="s">
        <v>169</v>
      </c>
      <c r="H26" s="132"/>
      <c r="I26" s="133"/>
      <c r="J26" s="93">
        <v>29601</v>
      </c>
      <c r="K26" s="94" t="s">
        <v>170</v>
      </c>
      <c r="L26" s="97" t="s">
        <v>97</v>
      </c>
    </row>
    <row r="27" spans="1:12" ht="42.75" hidden="1">
      <c r="A27" s="98">
        <v>298</v>
      </c>
      <c r="B27" s="99" t="s">
        <v>171</v>
      </c>
      <c r="C27" s="101">
        <v>0</v>
      </c>
      <c r="D27" s="136">
        <v>3898</v>
      </c>
      <c r="E27" s="99" t="s">
        <v>172</v>
      </c>
      <c r="F27" s="101">
        <v>0</v>
      </c>
      <c r="G27" s="136">
        <v>4898</v>
      </c>
      <c r="H27" s="99" t="s">
        <v>173</v>
      </c>
      <c r="I27" s="101">
        <v>0</v>
      </c>
      <c r="J27" s="98">
        <v>298</v>
      </c>
      <c r="K27" s="99" t="s">
        <v>171</v>
      </c>
      <c r="L27" s="101">
        <v>0</v>
      </c>
    </row>
    <row r="28" spans="1:12" ht="45">
      <c r="A28" s="137">
        <v>299</v>
      </c>
      <c r="B28" s="138" t="s">
        <v>174</v>
      </c>
      <c r="C28" s="139">
        <v>955</v>
      </c>
      <c r="D28" s="140">
        <v>2990</v>
      </c>
      <c r="E28" s="141" t="s">
        <v>175</v>
      </c>
      <c r="F28" s="142">
        <v>0</v>
      </c>
      <c r="G28" s="143"/>
      <c r="H28" s="144"/>
      <c r="I28" s="145"/>
      <c r="J28" s="146">
        <v>299</v>
      </c>
      <c r="K28" s="138" t="s">
        <v>174</v>
      </c>
      <c r="L28" s="147">
        <v>955</v>
      </c>
    </row>
    <row r="29" spans="1:12" ht="14.25">
      <c r="A29" s="131"/>
      <c r="B29" s="132"/>
      <c r="C29" s="148"/>
      <c r="D29" s="131"/>
      <c r="E29" s="132"/>
      <c r="F29" s="148"/>
      <c r="G29" s="149"/>
      <c r="H29" s="150"/>
      <c r="I29" s="151"/>
      <c r="J29" s="131"/>
      <c r="K29" s="132"/>
      <c r="L29" s="148"/>
    </row>
    <row r="30" spans="1:12" ht="14.25">
      <c r="A30" s="152" t="s">
        <v>176</v>
      </c>
      <c r="B30" s="153"/>
      <c r="C30" s="153"/>
      <c r="D30" s="153"/>
      <c r="E30" s="154"/>
      <c r="F30" s="153"/>
      <c r="G30" s="153"/>
      <c r="H30" s="153"/>
      <c r="I30" s="153"/>
      <c r="J30" s="153"/>
      <c r="K30" s="155"/>
      <c r="L30" s="156"/>
    </row>
    <row r="31" spans="1:12" ht="14.25">
      <c r="A31" s="157" t="s">
        <v>177</v>
      </c>
      <c r="B31" s="158"/>
      <c r="C31" s="158"/>
      <c r="D31" s="158"/>
      <c r="E31" s="159"/>
      <c r="F31" s="158"/>
      <c r="G31" s="158"/>
      <c r="H31" s="158"/>
      <c r="I31" s="158"/>
      <c r="J31" s="158"/>
      <c r="K31" s="160"/>
      <c r="L31" s="161"/>
    </row>
    <row r="32" spans="1:12" ht="14.25">
      <c r="A32" s="157" t="s">
        <v>178</v>
      </c>
      <c r="B32" s="158"/>
      <c r="C32" s="158"/>
      <c r="D32" s="158"/>
      <c r="E32" s="159"/>
      <c r="F32" s="158"/>
      <c r="G32" s="158"/>
      <c r="H32" s="158"/>
      <c r="I32" s="158"/>
      <c r="J32" s="158"/>
      <c r="K32" s="160"/>
      <c r="L32" s="161"/>
    </row>
    <row r="33" spans="1:12" ht="14.25">
      <c r="A33" s="162">
        <v>29000</v>
      </c>
      <c r="B33" s="163" t="s">
        <v>179</v>
      </c>
      <c r="C33" s="163"/>
      <c r="D33" s="163"/>
      <c r="E33" s="164"/>
      <c r="F33" s="163"/>
      <c r="G33" s="163"/>
      <c r="H33" s="158"/>
      <c r="I33" s="158"/>
      <c r="J33" s="158"/>
      <c r="K33" s="160"/>
      <c r="L33" s="161"/>
    </row>
    <row r="34" spans="1:12" ht="14.25">
      <c r="A34" s="165"/>
      <c r="B34" s="308" t="s">
        <v>180</v>
      </c>
      <c r="C34" s="308"/>
      <c r="D34" s="308"/>
      <c r="E34" s="308"/>
      <c r="F34" s="308"/>
      <c r="G34" s="308"/>
      <c r="H34" s="308"/>
      <c r="I34" s="308"/>
      <c r="J34" s="308"/>
      <c r="K34" s="308"/>
      <c r="L34" s="309"/>
    </row>
    <row r="35" spans="1:12" ht="14.25">
      <c r="A35" s="166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9"/>
    </row>
    <row r="36" spans="1:12" ht="14.25">
      <c r="A36" s="166"/>
      <c r="B36" s="163" t="s">
        <v>181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1"/>
    </row>
    <row r="37" spans="1:12" ht="14.25">
      <c r="A37" s="166"/>
      <c r="B37" s="163" t="s">
        <v>182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1"/>
    </row>
    <row r="38" spans="1:12" ht="14.25">
      <c r="A38" s="166"/>
      <c r="B38" s="163" t="s">
        <v>183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1"/>
    </row>
    <row r="39" spans="1:12" ht="14.25">
      <c r="A39" s="167">
        <v>29300</v>
      </c>
      <c r="B39" s="168" t="s">
        <v>184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1"/>
    </row>
    <row r="40" spans="1:12" ht="14.25">
      <c r="A40" s="169" t="s">
        <v>185</v>
      </c>
      <c r="B40" s="168" t="s">
        <v>186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70"/>
    </row>
    <row r="41" spans="1:12" ht="14.25">
      <c r="A41" s="171"/>
      <c r="B41" s="168" t="s">
        <v>187</v>
      </c>
      <c r="C41" s="168"/>
      <c r="D41" s="168"/>
      <c r="E41" s="168"/>
      <c r="F41" s="168"/>
      <c r="G41" s="168"/>
      <c r="H41" s="168"/>
      <c r="I41" s="168"/>
      <c r="J41" s="168"/>
      <c r="K41" s="168"/>
      <c r="L41" s="170"/>
    </row>
    <row r="42" spans="1:12" ht="14.25">
      <c r="A42" s="171"/>
      <c r="B42" s="168" t="s">
        <v>188</v>
      </c>
      <c r="C42" s="168"/>
      <c r="D42" s="168"/>
      <c r="E42" s="168"/>
      <c r="F42" s="168"/>
      <c r="G42" s="168"/>
      <c r="H42" s="168"/>
      <c r="I42" s="168"/>
      <c r="J42" s="168"/>
      <c r="K42" s="168"/>
      <c r="L42" s="170"/>
    </row>
    <row r="43" spans="1:12" ht="14.25">
      <c r="A43" s="171"/>
      <c r="B43" s="168" t="s">
        <v>189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70"/>
    </row>
    <row r="44" spans="1:12" ht="14.25">
      <c r="A44" s="172">
        <v>29400</v>
      </c>
      <c r="B44" s="173" t="s">
        <v>190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0"/>
    </row>
    <row r="45" spans="1:12" ht="14.25">
      <c r="A45" s="174">
        <v>29600</v>
      </c>
      <c r="B45" s="160" t="s">
        <v>191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70"/>
    </row>
    <row r="46" spans="1:12" ht="14.25">
      <c r="A46" s="175">
        <v>299</v>
      </c>
      <c r="B46" s="176" t="s">
        <v>192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70"/>
    </row>
    <row r="47" spans="1:12" ht="14.25">
      <c r="A47" s="177"/>
      <c r="B47" s="310" t="s">
        <v>193</v>
      </c>
      <c r="C47" s="310"/>
      <c r="D47" s="310"/>
      <c r="E47" s="310"/>
      <c r="F47" s="310"/>
      <c r="G47" s="310"/>
      <c r="H47" s="310"/>
      <c r="I47" s="310"/>
      <c r="J47" s="310"/>
      <c r="K47" s="310"/>
      <c r="L47" s="178"/>
    </row>
  </sheetData>
  <mergeCells count="2">
    <mergeCell ref="B34:L35"/>
    <mergeCell ref="B47:K47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E9D3-2A87-4F0B-958A-09D2D0385417}">
  <dimension ref="A1:G21"/>
  <sheetViews>
    <sheetView showGridLines="0" workbookViewId="0">
      <selection activeCell="G21" sqref="A3:G21"/>
    </sheetView>
  </sheetViews>
  <sheetFormatPr baseColWidth="10" defaultRowHeight="12.75"/>
  <cols>
    <col min="2" max="2" width="38.42578125" customWidth="1"/>
  </cols>
  <sheetData>
    <row r="1" spans="1:7" ht="15.75">
      <c r="A1" s="17" t="s">
        <v>197</v>
      </c>
      <c r="B1" s="62"/>
      <c r="C1" s="62"/>
      <c r="D1" s="179"/>
      <c r="E1" s="62"/>
      <c r="F1" s="62"/>
      <c r="G1" s="62"/>
    </row>
    <row r="2" spans="1:7">
      <c r="A2" s="180"/>
      <c r="B2" s="180"/>
      <c r="C2" s="180"/>
      <c r="D2" s="181"/>
      <c r="E2" s="181"/>
      <c r="F2" s="180"/>
      <c r="G2" s="180"/>
    </row>
    <row r="3" spans="1:7">
      <c r="A3" s="180"/>
      <c r="B3" s="180"/>
      <c r="C3" s="180"/>
      <c r="D3" s="182"/>
      <c r="E3" s="183"/>
      <c r="F3" s="184"/>
      <c r="G3" s="180"/>
    </row>
    <row r="4" spans="1:7">
      <c r="A4" s="180"/>
      <c r="B4" s="180"/>
      <c r="C4" s="180"/>
      <c r="D4" s="185"/>
      <c r="E4" s="181" t="s">
        <v>198</v>
      </c>
      <c r="F4" s="186"/>
      <c r="G4" s="180"/>
    </row>
    <row r="5" spans="1:7">
      <c r="A5" s="187">
        <v>205</v>
      </c>
      <c r="B5" s="187" t="s">
        <v>206</v>
      </c>
      <c r="C5" s="180"/>
      <c r="D5" s="188"/>
      <c r="E5" s="180"/>
      <c r="F5" s="189"/>
      <c r="G5" s="180"/>
    </row>
    <row r="6" spans="1:7" ht="24">
      <c r="A6" s="190" t="s">
        <v>92</v>
      </c>
      <c r="B6" s="191" t="s">
        <v>93</v>
      </c>
      <c r="C6" s="192" t="s">
        <v>207</v>
      </c>
      <c r="D6" s="190" t="s">
        <v>199</v>
      </c>
      <c r="E6" s="190" t="s">
        <v>200</v>
      </c>
      <c r="F6" s="190" t="s">
        <v>201</v>
      </c>
      <c r="G6" s="192" t="s">
        <v>208</v>
      </c>
    </row>
    <row r="7" spans="1:7">
      <c r="A7" s="193"/>
      <c r="B7" s="193"/>
      <c r="C7" s="194"/>
      <c r="D7" s="194"/>
      <c r="E7" s="195"/>
      <c r="F7" s="195"/>
      <c r="G7" s="193"/>
    </row>
    <row r="8" spans="1:7">
      <c r="A8" s="196">
        <v>20500.009999999998</v>
      </c>
      <c r="B8" s="196" t="s">
        <v>210</v>
      </c>
      <c r="C8" s="197">
        <v>4000</v>
      </c>
      <c r="D8" s="197">
        <v>2500</v>
      </c>
      <c r="E8" s="197">
        <v>-4000</v>
      </c>
      <c r="F8" s="197">
        <v>0</v>
      </c>
      <c r="G8" s="197">
        <f>SUM(C8:F8)</f>
        <v>2500</v>
      </c>
    </row>
    <row r="9" spans="1:7">
      <c r="A9" s="198"/>
      <c r="B9" s="199"/>
      <c r="C9" s="200"/>
      <c r="D9" s="200"/>
      <c r="E9" s="200"/>
      <c r="F9" s="200"/>
      <c r="G9" s="200"/>
    </row>
    <row r="10" spans="1:7">
      <c r="A10" s="201"/>
      <c r="B10" s="187"/>
      <c r="C10" s="180"/>
      <c r="D10" s="180"/>
      <c r="E10" s="180"/>
      <c r="F10" s="180"/>
      <c r="G10" s="180"/>
    </row>
    <row r="11" spans="1:7">
      <c r="A11" s="202"/>
      <c r="B11" s="203"/>
      <c r="C11" s="203" t="s">
        <v>97</v>
      </c>
      <c r="D11" s="203" t="s">
        <v>97</v>
      </c>
      <c r="E11" s="203" t="s">
        <v>97</v>
      </c>
      <c r="F11" s="204" t="s">
        <v>97</v>
      </c>
      <c r="G11" s="180"/>
    </row>
    <row r="12" spans="1:7">
      <c r="A12" s="205">
        <v>208</v>
      </c>
      <c r="B12" s="206" t="s">
        <v>209</v>
      </c>
      <c r="C12" s="207" t="s">
        <v>97</v>
      </c>
      <c r="D12" s="207" t="s">
        <v>97</v>
      </c>
      <c r="E12" s="207" t="s">
        <v>97</v>
      </c>
      <c r="F12" s="208" t="s">
        <v>97</v>
      </c>
      <c r="G12" s="207" t="s">
        <v>97</v>
      </c>
    </row>
    <row r="13" spans="1:7">
      <c r="A13" s="209" t="s">
        <v>92</v>
      </c>
      <c r="B13" s="210" t="s">
        <v>93</v>
      </c>
      <c r="C13" s="210"/>
      <c r="D13" s="210"/>
      <c r="E13" s="210"/>
      <c r="F13" s="211"/>
      <c r="G13" s="200"/>
    </row>
    <row r="14" spans="1:7">
      <c r="A14" s="212"/>
      <c r="B14" s="197"/>
      <c r="C14" s="197"/>
      <c r="D14" s="197"/>
      <c r="E14" s="197"/>
      <c r="F14" s="213"/>
      <c r="G14" s="196"/>
    </row>
    <row r="15" spans="1:7">
      <c r="A15" s="214"/>
      <c r="B15" s="197" t="s">
        <v>202</v>
      </c>
      <c r="C15" s="197">
        <v>0</v>
      </c>
      <c r="D15" s="197">
        <v>0</v>
      </c>
      <c r="E15" s="197">
        <v>0</v>
      </c>
      <c r="F15" s="214">
        <v>0</v>
      </c>
      <c r="G15" s="197">
        <f>SUM(C15:F15)</f>
        <v>0</v>
      </c>
    </row>
    <row r="16" spans="1:7">
      <c r="A16" s="209"/>
      <c r="B16" s="210"/>
      <c r="C16" s="210"/>
      <c r="D16" s="210"/>
      <c r="E16" s="210"/>
      <c r="F16" s="209"/>
      <c r="G16" s="210"/>
    </row>
    <row r="17" spans="1:7">
      <c r="A17" s="203"/>
      <c r="B17" s="215" t="s">
        <v>97</v>
      </c>
      <c r="C17" s="203"/>
      <c r="D17" s="203"/>
      <c r="E17" s="203"/>
      <c r="F17" s="204"/>
      <c r="G17" s="180"/>
    </row>
    <row r="18" spans="1:7">
      <c r="A18" s="216"/>
      <c r="B18" s="203" t="s">
        <v>203</v>
      </c>
      <c r="C18" s="203">
        <f>SUM(C8:C9)</f>
        <v>4000</v>
      </c>
      <c r="D18" s="203">
        <f>SUM(D8:D9)</f>
        <v>2500</v>
      </c>
      <c r="E18" s="203">
        <f>SUM(E8:E9)</f>
        <v>-4000</v>
      </c>
      <c r="F18" s="217">
        <f>SUM(F8:F9)</f>
        <v>0</v>
      </c>
      <c r="G18" s="203">
        <f>SUM(G8:G9)</f>
        <v>2500</v>
      </c>
    </row>
    <row r="19" spans="1:7">
      <c r="A19" s="203" t="s">
        <v>97</v>
      </c>
      <c r="B19" s="203" t="s">
        <v>204</v>
      </c>
      <c r="C19" s="203">
        <f>SUM(C15:C16)</f>
        <v>0</v>
      </c>
      <c r="D19" s="203">
        <f>SUM(D15:D16)</f>
        <v>0</v>
      </c>
      <c r="E19" s="203">
        <f>SUM(E15:E16)</f>
        <v>0</v>
      </c>
      <c r="F19" s="218">
        <f>SUM(F15:F16)</f>
        <v>0</v>
      </c>
      <c r="G19" s="203">
        <f>SUM(G15:G16)</f>
        <v>0</v>
      </c>
    </row>
    <row r="20" spans="1:7">
      <c r="A20" s="203"/>
      <c r="B20" s="203"/>
      <c r="C20" s="203"/>
      <c r="D20" s="203"/>
      <c r="E20" s="203"/>
      <c r="F20" s="204"/>
      <c r="G20" s="180"/>
    </row>
    <row r="21" spans="1:7">
      <c r="A21" s="216" t="s">
        <v>97</v>
      </c>
      <c r="B21" s="219" t="s">
        <v>205</v>
      </c>
      <c r="C21" s="219">
        <f>SUM(C18:C19)</f>
        <v>4000</v>
      </c>
      <c r="D21" s="219">
        <f>SUM(D18:D19)</f>
        <v>2500</v>
      </c>
      <c r="E21" s="219">
        <f>SUM(E18:E19)</f>
        <v>-4000</v>
      </c>
      <c r="F21" s="220">
        <f>SUM(F18:F19)</f>
        <v>0</v>
      </c>
      <c r="G21" s="219">
        <f>SUM(G18:G19)</f>
        <v>2500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C561-C1D0-4C69-BDBF-271216B4B084}">
  <dimension ref="A1:I32"/>
  <sheetViews>
    <sheetView showGridLines="0" workbookViewId="0">
      <selection activeCell="A3" sqref="A3:I32"/>
    </sheetView>
  </sheetViews>
  <sheetFormatPr baseColWidth="10" defaultRowHeight="12.75"/>
  <cols>
    <col min="1" max="1" width="22" customWidth="1"/>
    <col min="2" max="2" width="21.140625" customWidth="1"/>
    <col min="3" max="3" width="16.7109375" customWidth="1"/>
    <col min="4" max="4" width="12.28515625" customWidth="1"/>
    <col min="5" max="5" width="12.42578125" customWidth="1"/>
    <col min="7" max="7" width="12.5703125" customWidth="1"/>
    <col min="9" max="9" width="21" customWidth="1"/>
  </cols>
  <sheetData>
    <row r="1" spans="1:9" ht="15.75">
      <c r="A1" s="17" t="s">
        <v>211</v>
      </c>
      <c r="B1" s="62"/>
      <c r="C1" s="62"/>
      <c r="D1" s="62"/>
      <c r="E1" s="62"/>
      <c r="F1" s="62"/>
      <c r="G1" s="62"/>
      <c r="H1" s="62"/>
      <c r="I1" s="62"/>
    </row>
    <row r="2" spans="1:9" ht="15.75">
      <c r="A2" s="17"/>
      <c r="B2" s="62"/>
      <c r="C2" s="62"/>
      <c r="D2" s="62"/>
      <c r="E2" s="62"/>
      <c r="F2" s="62"/>
      <c r="G2" s="62"/>
      <c r="H2" s="62"/>
      <c r="I2" s="62"/>
    </row>
    <row r="3" spans="1:9" ht="33.75">
      <c r="A3" s="221" t="s">
        <v>212</v>
      </c>
      <c r="B3" s="221" t="s">
        <v>213</v>
      </c>
      <c r="C3" s="222" t="s">
        <v>214</v>
      </c>
      <c r="D3" s="223" t="s">
        <v>215</v>
      </c>
      <c r="E3" s="223" t="s">
        <v>216</v>
      </c>
      <c r="F3" s="223" t="s">
        <v>208</v>
      </c>
      <c r="G3" s="223" t="s">
        <v>217</v>
      </c>
      <c r="H3" s="223" t="s">
        <v>218</v>
      </c>
      <c r="I3" s="222" t="s">
        <v>219</v>
      </c>
    </row>
    <row r="4" spans="1:9">
      <c r="A4" s="224"/>
      <c r="B4" s="224"/>
      <c r="C4" s="225"/>
      <c r="D4" s="226"/>
      <c r="E4" s="226"/>
      <c r="F4" s="226"/>
      <c r="G4" s="226"/>
      <c r="H4" s="226"/>
      <c r="I4" s="225"/>
    </row>
    <row r="5" spans="1:9">
      <c r="A5" s="312" t="s">
        <v>220</v>
      </c>
      <c r="B5" s="312"/>
      <c r="C5" s="312"/>
      <c r="D5" s="312"/>
      <c r="E5" s="312"/>
      <c r="F5" s="312"/>
      <c r="G5" s="312"/>
      <c r="H5" s="312"/>
      <c r="I5" s="312"/>
    </row>
    <row r="6" spans="1:9">
      <c r="A6" s="227"/>
      <c r="B6" s="228"/>
      <c r="C6" s="229"/>
      <c r="D6" s="229"/>
      <c r="E6" s="229"/>
      <c r="F6" s="229"/>
      <c r="G6" s="229"/>
      <c r="H6" s="229"/>
      <c r="I6" s="228"/>
    </row>
    <row r="7" spans="1:9">
      <c r="A7" s="230" t="s">
        <v>202</v>
      </c>
      <c r="B7" s="231"/>
      <c r="C7" s="232" t="s">
        <v>97</v>
      </c>
      <c r="D7" s="233" t="s">
        <v>97</v>
      </c>
      <c r="E7" s="233"/>
      <c r="F7" s="233"/>
      <c r="G7" s="233"/>
      <c r="H7" s="233"/>
      <c r="I7" s="234"/>
    </row>
    <row r="8" spans="1:9">
      <c r="A8" s="235" t="s">
        <v>97</v>
      </c>
      <c r="B8" s="224"/>
      <c r="C8" s="228"/>
      <c r="D8" s="228"/>
      <c r="E8" s="228"/>
      <c r="F8" s="228"/>
      <c r="G8" s="228"/>
      <c r="H8" s="228"/>
      <c r="I8" s="228"/>
    </row>
    <row r="9" spans="1:9">
      <c r="A9" s="313" t="s">
        <v>221</v>
      </c>
      <c r="B9" s="314"/>
      <c r="C9" s="314"/>
      <c r="D9" s="314"/>
      <c r="E9" s="314"/>
      <c r="F9" s="314"/>
      <c r="G9" s="314"/>
      <c r="H9" s="314"/>
      <c r="I9" s="314"/>
    </row>
    <row r="10" spans="1:9">
      <c r="A10" s="236"/>
      <c r="B10" s="237"/>
      <c r="C10" s="237"/>
      <c r="D10" s="237"/>
      <c r="E10" s="237"/>
      <c r="F10" s="237"/>
      <c r="G10" s="237"/>
      <c r="H10" s="237"/>
      <c r="I10" s="237"/>
    </row>
    <row r="11" spans="1:9">
      <c r="A11" s="238" t="s">
        <v>202</v>
      </c>
      <c r="B11" s="231"/>
      <c r="C11" s="234"/>
      <c r="D11" s="234"/>
      <c r="E11" s="234"/>
      <c r="F11" s="234"/>
      <c r="G11" s="234"/>
      <c r="H11" s="234"/>
      <c r="I11" s="234"/>
    </row>
    <row r="12" spans="1:9">
      <c r="A12" s="227" t="s">
        <v>97</v>
      </c>
      <c r="B12" s="239" t="s">
        <v>97</v>
      </c>
      <c r="C12" s="239" t="s">
        <v>97</v>
      </c>
      <c r="D12" s="240" t="s">
        <v>97</v>
      </c>
      <c r="E12" s="240"/>
      <c r="F12" s="240"/>
      <c r="G12" s="240"/>
      <c r="H12" s="240"/>
      <c r="I12" s="228"/>
    </row>
    <row r="13" spans="1:9">
      <c r="A13" s="313" t="s">
        <v>222</v>
      </c>
      <c r="B13" s="313"/>
      <c r="C13" s="313"/>
      <c r="D13" s="313"/>
      <c r="E13" s="313"/>
      <c r="F13" s="313"/>
      <c r="G13" s="313"/>
      <c r="H13" s="313"/>
      <c r="I13" s="313"/>
    </row>
    <row r="14" spans="1:9">
      <c r="A14" s="227"/>
      <c r="B14" s="239"/>
      <c r="C14" s="239"/>
      <c r="D14" s="240"/>
      <c r="E14" s="240"/>
      <c r="F14" s="240"/>
      <c r="G14" s="240"/>
      <c r="H14" s="240"/>
      <c r="I14" s="228"/>
    </row>
    <row r="15" spans="1:9">
      <c r="A15" s="230" t="s">
        <v>249</v>
      </c>
      <c r="B15" s="241" t="s">
        <v>225</v>
      </c>
      <c r="C15" s="242" t="s">
        <v>226</v>
      </c>
      <c r="D15" s="244" t="s">
        <v>227</v>
      </c>
      <c r="E15" s="244" t="s">
        <v>223</v>
      </c>
      <c r="F15" s="245">
        <v>200</v>
      </c>
      <c r="G15" s="244" t="s">
        <v>224</v>
      </c>
      <c r="H15" s="245">
        <v>6</v>
      </c>
      <c r="I15" s="244" t="s">
        <v>224</v>
      </c>
    </row>
    <row r="16" spans="1:9" ht="24">
      <c r="A16" s="247" t="s">
        <v>228</v>
      </c>
      <c r="B16" s="241" t="s">
        <v>229</v>
      </c>
      <c r="C16" s="242" t="s">
        <v>230</v>
      </c>
      <c r="D16" s="244" t="s">
        <v>227</v>
      </c>
      <c r="E16" s="244" t="s">
        <v>223</v>
      </c>
      <c r="F16" s="245">
        <v>1</v>
      </c>
      <c r="G16" s="244" t="s">
        <v>224</v>
      </c>
      <c r="H16" s="245">
        <v>0</v>
      </c>
      <c r="I16" s="244" t="s">
        <v>224</v>
      </c>
    </row>
    <row r="17" spans="1:9">
      <c r="A17" s="227" t="s">
        <v>97</v>
      </c>
      <c r="B17" s="239" t="s">
        <v>97</v>
      </c>
      <c r="C17" s="239" t="s">
        <v>97</v>
      </c>
      <c r="D17" s="240" t="s">
        <v>97</v>
      </c>
      <c r="E17" s="240"/>
      <c r="F17" s="240"/>
      <c r="G17" s="240"/>
      <c r="H17" s="240"/>
      <c r="I17" s="228"/>
    </row>
    <row r="18" spans="1:9">
      <c r="A18" s="313" t="s">
        <v>231</v>
      </c>
      <c r="B18" s="313"/>
      <c r="C18" s="313"/>
      <c r="D18" s="313"/>
      <c r="E18" s="313"/>
      <c r="F18" s="313"/>
      <c r="G18" s="313"/>
      <c r="H18" s="313"/>
      <c r="I18" s="313"/>
    </row>
    <row r="19" spans="1:9">
      <c r="A19" s="248"/>
      <c r="B19" s="239"/>
      <c r="C19" s="239"/>
      <c r="D19" s="240"/>
      <c r="E19" s="240"/>
      <c r="F19" s="240"/>
      <c r="G19" s="240"/>
      <c r="H19" s="240"/>
      <c r="I19" s="228"/>
    </row>
    <row r="20" spans="1:9" ht="24">
      <c r="A20" s="247" t="s">
        <v>250</v>
      </c>
      <c r="B20" s="249" t="s">
        <v>232</v>
      </c>
      <c r="C20" s="241"/>
      <c r="D20" s="244" t="s">
        <v>233</v>
      </c>
      <c r="E20" s="244" t="s">
        <v>234</v>
      </c>
      <c r="F20" s="245">
        <v>0</v>
      </c>
      <c r="G20" s="244" t="s">
        <v>235</v>
      </c>
      <c r="H20" s="245">
        <v>5000</v>
      </c>
      <c r="I20" s="243" t="s">
        <v>236</v>
      </c>
    </row>
    <row r="21" spans="1:9">
      <c r="A21" s="227"/>
      <c r="B21" s="239"/>
      <c r="C21" s="239"/>
      <c r="D21" s="240"/>
      <c r="E21" s="240"/>
      <c r="F21" s="240"/>
      <c r="G21" s="240"/>
      <c r="H21" s="240"/>
      <c r="I21" s="228"/>
    </row>
    <row r="22" spans="1:9">
      <c r="A22" s="313" t="s">
        <v>237</v>
      </c>
      <c r="B22" s="313"/>
      <c r="C22" s="313"/>
      <c r="D22" s="313"/>
      <c r="E22" s="313"/>
      <c r="F22" s="313"/>
      <c r="G22" s="313"/>
      <c r="H22" s="313"/>
      <c r="I22" s="313"/>
    </row>
    <row r="23" spans="1:9">
      <c r="A23" s="227"/>
      <c r="B23" s="239"/>
      <c r="C23" s="239"/>
      <c r="D23" s="240"/>
      <c r="E23" s="240"/>
      <c r="F23" s="240"/>
      <c r="G23" s="240"/>
      <c r="H23" s="240"/>
      <c r="I23" s="228"/>
    </row>
    <row r="24" spans="1:9" ht="24">
      <c r="A24" s="230" t="s">
        <v>251</v>
      </c>
      <c r="B24" s="249" t="s">
        <v>238</v>
      </c>
      <c r="C24" s="249" t="s">
        <v>252</v>
      </c>
      <c r="D24" s="244" t="s">
        <v>240</v>
      </c>
      <c r="E24" s="244" t="s">
        <v>241</v>
      </c>
      <c r="F24" s="245">
        <v>0</v>
      </c>
      <c r="G24" s="244" t="s">
        <v>223</v>
      </c>
      <c r="H24" s="245">
        <v>0</v>
      </c>
      <c r="I24" s="234" t="s">
        <v>239</v>
      </c>
    </row>
    <row r="25" spans="1:9">
      <c r="A25" s="227"/>
      <c r="B25" s="239"/>
      <c r="C25" s="239"/>
      <c r="D25" s="240"/>
      <c r="E25" s="240"/>
      <c r="F25" s="240"/>
      <c r="G25" s="240"/>
      <c r="H25" s="240"/>
      <c r="I25" s="228"/>
    </row>
    <row r="26" spans="1:9">
      <c r="A26" s="313" t="s">
        <v>242</v>
      </c>
      <c r="B26" s="314"/>
      <c r="C26" s="314"/>
      <c r="D26" s="314"/>
      <c r="E26" s="314"/>
      <c r="F26" s="314"/>
      <c r="G26" s="314"/>
      <c r="H26" s="314"/>
      <c r="I26" s="314"/>
    </row>
    <row r="27" spans="1:9">
      <c r="A27" s="227"/>
      <c r="B27" s="239"/>
      <c r="C27" s="239"/>
      <c r="D27" s="240"/>
      <c r="E27" s="240"/>
      <c r="F27" s="240"/>
      <c r="G27" s="240"/>
      <c r="H27" s="240"/>
      <c r="I27" s="228"/>
    </row>
    <row r="28" spans="1:9">
      <c r="A28" s="230" t="s">
        <v>243</v>
      </c>
      <c r="B28" s="241" t="s">
        <v>244</v>
      </c>
      <c r="C28" s="241" t="s">
        <v>245</v>
      </c>
      <c r="D28" s="250" t="s">
        <v>246</v>
      </c>
      <c r="E28" s="238" t="s">
        <v>240</v>
      </c>
      <c r="F28" s="245">
        <v>0</v>
      </c>
      <c r="G28" s="244" t="s">
        <v>224</v>
      </c>
      <c r="H28" s="246">
        <v>3100</v>
      </c>
      <c r="I28" s="234" t="s">
        <v>247</v>
      </c>
    </row>
    <row r="29" spans="1:9">
      <c r="A29" s="230" t="s">
        <v>253</v>
      </c>
      <c r="B29" s="241" t="s">
        <v>248</v>
      </c>
      <c r="C29" s="241" t="s">
        <v>245</v>
      </c>
      <c r="D29" s="250" t="s">
        <v>246</v>
      </c>
      <c r="E29" s="238" t="s">
        <v>240</v>
      </c>
      <c r="F29" s="245">
        <v>0</v>
      </c>
      <c r="G29" s="244" t="s">
        <v>224</v>
      </c>
      <c r="H29" s="246">
        <v>4500</v>
      </c>
      <c r="I29" s="234" t="s">
        <v>247</v>
      </c>
    </row>
    <row r="30" spans="1:9">
      <c r="A30" s="248"/>
      <c r="B30" s="239"/>
      <c r="C30" s="239"/>
      <c r="D30" s="240"/>
      <c r="E30" s="240"/>
      <c r="F30" s="240"/>
      <c r="G30" s="240"/>
      <c r="H30" s="240"/>
      <c r="I30" s="228"/>
    </row>
    <row r="31" spans="1:9">
      <c r="A31" s="251" t="s">
        <v>97</v>
      </c>
      <c r="B31" s="252" t="s">
        <v>97</v>
      </c>
      <c r="C31" s="252"/>
      <c r="D31" s="253"/>
      <c r="E31" s="253"/>
      <c r="F31" s="253"/>
      <c r="G31" s="253"/>
      <c r="H31" s="253"/>
      <c r="I31" s="254"/>
    </row>
    <row r="32" spans="1:9">
      <c r="A32" s="311" t="s">
        <v>254</v>
      </c>
      <c r="B32" s="311"/>
      <c r="C32" s="311"/>
      <c r="D32" s="311"/>
      <c r="E32" s="311"/>
      <c r="F32" s="311"/>
      <c r="G32" s="311"/>
      <c r="H32" s="311"/>
      <c r="I32" s="311"/>
    </row>
  </sheetData>
  <mergeCells count="7">
    <mergeCell ref="A32:I32"/>
    <mergeCell ref="A5:I5"/>
    <mergeCell ref="A9:I9"/>
    <mergeCell ref="A13:I13"/>
    <mergeCell ref="A18:I18"/>
    <mergeCell ref="A22:I22"/>
    <mergeCell ref="A26:I2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43F5-7671-4840-8146-1D6A6993DC38}">
  <dimension ref="A1:E19"/>
  <sheetViews>
    <sheetView showGridLines="0" workbookViewId="0">
      <selection activeCell="F39" sqref="F39"/>
    </sheetView>
  </sheetViews>
  <sheetFormatPr baseColWidth="10" defaultRowHeight="12.75"/>
  <cols>
    <col min="1" max="1" width="30" customWidth="1"/>
    <col min="2" max="2" width="28.42578125" customWidth="1"/>
    <col min="3" max="3" width="19.5703125" customWidth="1"/>
    <col min="4" max="4" width="31.5703125" customWidth="1"/>
    <col min="5" max="5" width="30.5703125" customWidth="1"/>
  </cols>
  <sheetData>
    <row r="1" spans="1:5" ht="15.75">
      <c r="A1" s="17" t="s">
        <v>255</v>
      </c>
      <c r="B1" s="62"/>
      <c r="C1" s="62"/>
      <c r="D1" s="62"/>
      <c r="E1" s="62"/>
    </row>
    <row r="2" spans="1:5" ht="15.75">
      <c r="A2" s="17"/>
      <c r="B2" s="62"/>
      <c r="C2" s="62"/>
      <c r="D2" s="62"/>
      <c r="E2" s="62"/>
    </row>
    <row r="3" spans="1:5">
      <c r="A3" s="221" t="s">
        <v>212</v>
      </c>
      <c r="B3" s="221" t="s">
        <v>256</v>
      </c>
      <c r="C3" s="222" t="s">
        <v>257</v>
      </c>
      <c r="D3" s="223" t="s">
        <v>258</v>
      </c>
      <c r="E3" s="222" t="s">
        <v>259</v>
      </c>
    </row>
    <row r="4" spans="1:5">
      <c r="A4" s="224"/>
      <c r="B4" s="224"/>
      <c r="C4" s="225"/>
      <c r="D4" s="226"/>
      <c r="E4" s="225"/>
    </row>
    <row r="5" spans="1:5">
      <c r="A5" s="315" t="s">
        <v>260</v>
      </c>
      <c r="B5" s="315"/>
      <c r="C5" s="315"/>
      <c r="D5" s="315"/>
      <c r="E5" s="315"/>
    </row>
    <row r="6" spans="1:5">
      <c r="A6" s="227"/>
      <c r="B6" s="228"/>
      <c r="C6" s="229"/>
      <c r="D6" s="229"/>
      <c r="E6" s="228"/>
    </row>
    <row r="7" spans="1:5">
      <c r="A7" s="230" t="s">
        <v>202</v>
      </c>
      <c r="B7" s="231"/>
      <c r="C7" s="232" t="s">
        <v>97</v>
      </c>
      <c r="D7" s="233" t="s">
        <v>97</v>
      </c>
      <c r="E7" s="234"/>
    </row>
    <row r="8" spans="1:5">
      <c r="A8" s="235" t="s">
        <v>97</v>
      </c>
      <c r="B8" s="224"/>
      <c r="C8" s="228"/>
      <c r="D8" s="228"/>
      <c r="E8" s="228"/>
    </row>
    <row r="9" spans="1:5">
      <c r="A9" s="316" t="s">
        <v>261</v>
      </c>
      <c r="B9" s="317"/>
      <c r="C9" s="317"/>
      <c r="D9" s="317"/>
      <c r="E9" s="317"/>
    </row>
    <row r="10" spans="1:5">
      <c r="A10" s="255"/>
      <c r="B10" s="228"/>
      <c r="C10" s="228"/>
      <c r="D10" s="228"/>
      <c r="E10" s="228"/>
    </row>
    <row r="11" spans="1:5">
      <c r="A11" s="238" t="s">
        <v>202</v>
      </c>
      <c r="B11" s="231"/>
      <c r="C11" s="234"/>
      <c r="D11" s="234"/>
      <c r="E11" s="234"/>
    </row>
    <row r="12" spans="1:5">
      <c r="A12" s="227" t="s">
        <v>97</v>
      </c>
      <c r="B12" s="239" t="s">
        <v>97</v>
      </c>
      <c r="C12" s="239" t="s">
        <v>97</v>
      </c>
      <c r="D12" s="240" t="s">
        <v>97</v>
      </c>
      <c r="E12" s="228"/>
    </row>
    <row r="13" spans="1:5">
      <c r="A13" s="316" t="s">
        <v>262</v>
      </c>
      <c r="B13" s="316"/>
      <c r="C13" s="316"/>
      <c r="D13" s="316"/>
      <c r="E13" s="316"/>
    </row>
    <row r="14" spans="1:5">
      <c r="A14" s="227"/>
      <c r="B14" s="239"/>
      <c r="C14" s="239"/>
      <c r="D14" s="240"/>
      <c r="E14" s="228"/>
    </row>
    <row r="15" spans="1:5">
      <c r="A15" s="230" t="s">
        <v>202</v>
      </c>
      <c r="B15" s="241" t="s">
        <v>97</v>
      </c>
      <c r="C15" s="241"/>
      <c r="D15" s="244"/>
      <c r="E15" s="234"/>
    </row>
    <row r="16" spans="1:5">
      <c r="A16" s="227" t="s">
        <v>97</v>
      </c>
      <c r="B16" s="239" t="s">
        <v>97</v>
      </c>
      <c r="C16" s="239" t="s">
        <v>97</v>
      </c>
      <c r="D16" s="240" t="s">
        <v>97</v>
      </c>
      <c r="E16" s="228"/>
    </row>
    <row r="17" spans="1:5">
      <c r="A17" s="316" t="s">
        <v>263</v>
      </c>
      <c r="B17" s="316"/>
      <c r="C17" s="316"/>
      <c r="D17" s="316"/>
      <c r="E17" s="316"/>
    </row>
    <row r="18" spans="1:5">
      <c r="A18" s="248"/>
      <c r="B18" s="239"/>
      <c r="C18" s="239"/>
      <c r="D18" s="240"/>
      <c r="E18" s="228"/>
    </row>
    <row r="19" spans="1:5">
      <c r="A19" s="230" t="s">
        <v>202</v>
      </c>
      <c r="B19" s="241"/>
      <c r="C19" s="241"/>
      <c r="D19" s="244"/>
      <c r="E19" s="244"/>
    </row>
  </sheetData>
  <mergeCells count="4">
    <mergeCell ref="A5:E5"/>
    <mergeCell ref="A9:E9"/>
    <mergeCell ref="A13:E13"/>
    <mergeCell ref="A17:E1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8107-73C4-4774-AB5A-8D52F7FD1AB9}">
  <dimension ref="A1:L26"/>
  <sheetViews>
    <sheetView showGridLines="0" workbookViewId="0">
      <selection activeCell="A3" sqref="A3:L22"/>
    </sheetView>
  </sheetViews>
  <sheetFormatPr baseColWidth="10" defaultRowHeight="12.75"/>
  <cols>
    <col min="1" max="1" width="13.85546875" customWidth="1"/>
    <col min="2" max="2" width="11.5703125" customWidth="1"/>
    <col min="4" max="4" width="15" customWidth="1"/>
    <col min="5" max="5" width="22.7109375" customWidth="1"/>
    <col min="8" max="8" width="13.28515625" customWidth="1"/>
  </cols>
  <sheetData>
    <row r="1" spans="1:12" ht="18">
      <c r="A1" s="256" t="s">
        <v>264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>
      <c r="A2" s="17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>
      <c r="A3" s="257" t="s">
        <v>265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5.75">
      <c r="A4" s="17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33.75">
      <c r="A5" s="221" t="s">
        <v>266</v>
      </c>
      <c r="B5" s="258" t="s">
        <v>267</v>
      </c>
      <c r="C5" s="222" t="s">
        <v>268</v>
      </c>
      <c r="D5" s="223" t="s">
        <v>269</v>
      </c>
      <c r="E5" s="259" t="s">
        <v>270</v>
      </c>
      <c r="F5" s="223" t="s">
        <v>283</v>
      </c>
      <c r="G5" s="223" t="s">
        <v>284</v>
      </c>
      <c r="H5" s="223" t="s">
        <v>285</v>
      </c>
      <c r="I5" s="223" t="s">
        <v>286</v>
      </c>
      <c r="J5" s="223" t="s">
        <v>287</v>
      </c>
      <c r="K5" s="223" t="s">
        <v>288</v>
      </c>
      <c r="L5" s="223" t="s">
        <v>271</v>
      </c>
    </row>
    <row r="6" spans="1:12">
      <c r="A6" s="221"/>
      <c r="B6" s="221"/>
      <c r="C6" s="222"/>
      <c r="D6" s="223"/>
      <c r="E6" s="259"/>
      <c r="F6" s="223"/>
      <c r="G6" s="223"/>
      <c r="H6" s="223"/>
      <c r="I6" s="223"/>
      <c r="J6" s="223"/>
      <c r="K6" s="223"/>
      <c r="L6" s="223"/>
    </row>
    <row r="7" spans="1:12">
      <c r="A7" s="221"/>
      <c r="B7" s="221"/>
      <c r="C7" s="222"/>
      <c r="D7" s="223"/>
      <c r="E7" s="260" t="s">
        <v>272</v>
      </c>
      <c r="F7" s="223"/>
      <c r="G7" s="223"/>
      <c r="H7" s="223"/>
      <c r="I7" s="223"/>
      <c r="J7" s="223"/>
      <c r="K7" s="223"/>
      <c r="L7" s="223"/>
    </row>
    <row r="8" spans="1:12">
      <c r="A8" s="261" t="s">
        <v>97</v>
      </c>
      <c r="B8" s="261" t="s">
        <v>97</v>
      </c>
      <c r="C8" s="262" t="s">
        <v>97</v>
      </c>
      <c r="D8" s="263" t="s">
        <v>97</v>
      </c>
      <c r="E8" s="263"/>
      <c r="F8" s="263"/>
      <c r="G8" s="263"/>
      <c r="H8" s="263"/>
      <c r="I8" s="263"/>
      <c r="J8" s="263"/>
      <c r="K8" s="263"/>
      <c r="L8" s="262"/>
    </row>
    <row r="9" spans="1:12">
      <c r="A9" s="264"/>
      <c r="B9" s="264"/>
      <c r="C9" s="265"/>
      <c r="D9" s="266"/>
      <c r="E9" s="266"/>
      <c r="F9" s="266"/>
      <c r="G9" s="266"/>
      <c r="H9" s="266"/>
      <c r="I9" s="266"/>
      <c r="J9" s="266"/>
      <c r="K9" s="266"/>
      <c r="L9" s="265"/>
    </row>
    <row r="10" spans="1:12" ht="15.75">
      <c r="A10" s="318" t="s">
        <v>273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</row>
    <row r="11" spans="1:12">
      <c r="A11" s="227"/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28"/>
    </row>
    <row r="12" spans="1:12">
      <c r="A12" s="247" t="s">
        <v>274</v>
      </c>
      <c r="B12" s="234" t="s">
        <v>275</v>
      </c>
      <c r="C12" s="230" t="s">
        <v>289</v>
      </c>
      <c r="D12" s="246">
        <v>35000</v>
      </c>
      <c r="E12" s="267" t="s">
        <v>282</v>
      </c>
      <c r="F12" s="246">
        <v>3148.45</v>
      </c>
      <c r="G12" s="246">
        <v>30583</v>
      </c>
      <c r="H12" s="246">
        <f>SUM(F12:G12)</f>
        <v>33731.449999999997</v>
      </c>
      <c r="I12" s="246">
        <v>0</v>
      </c>
      <c r="J12" s="246">
        <v>5735</v>
      </c>
      <c r="K12" s="246">
        <f>I12+J12</f>
        <v>5735</v>
      </c>
      <c r="L12" s="246">
        <f>SUM(D12-H12+K12)</f>
        <v>7003.5500000000029</v>
      </c>
    </row>
    <row r="13" spans="1:12">
      <c r="A13" s="235" t="s">
        <v>97</v>
      </c>
      <c r="B13" s="224"/>
      <c r="C13" s="228"/>
      <c r="D13" s="228"/>
      <c r="E13" s="228"/>
      <c r="F13" s="228"/>
      <c r="G13" s="228"/>
      <c r="H13" s="228"/>
      <c r="I13" s="228"/>
      <c r="J13" s="228"/>
      <c r="K13" s="228"/>
      <c r="L13" s="228"/>
    </row>
    <row r="14" spans="1:12" ht="15.75">
      <c r="A14" s="319" t="s">
        <v>276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</row>
    <row r="15" spans="1:12">
      <c r="A15" s="255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</row>
    <row r="16" spans="1:12">
      <c r="A16" s="268"/>
      <c r="B16" s="269"/>
      <c r="C16" s="270"/>
      <c r="D16" s="271"/>
      <c r="E16" s="269"/>
      <c r="F16" s="271"/>
      <c r="G16" s="271"/>
      <c r="H16" s="271"/>
      <c r="I16" s="269"/>
      <c r="J16" s="269"/>
      <c r="K16" s="269"/>
      <c r="L16" s="271"/>
    </row>
    <row r="17" spans="1:12">
      <c r="A17" s="230" t="s">
        <v>277</v>
      </c>
      <c r="B17" s="241" t="s">
        <v>278</v>
      </c>
      <c r="C17" s="230" t="s">
        <v>290</v>
      </c>
      <c r="D17" s="246">
        <v>695000</v>
      </c>
      <c r="E17" s="250" t="s">
        <v>291</v>
      </c>
      <c r="F17" s="246">
        <v>0</v>
      </c>
      <c r="G17" s="246">
        <v>300000</v>
      </c>
      <c r="H17" s="246">
        <f>SUM(F17:G17)</f>
        <v>300000</v>
      </c>
      <c r="I17" s="246">
        <v>0</v>
      </c>
      <c r="J17" s="246">
        <v>0</v>
      </c>
      <c r="K17" s="246">
        <f>I17+J17</f>
        <v>0</v>
      </c>
      <c r="L17" s="241">
        <f>SUM(D17-H17+K17)</f>
        <v>395000</v>
      </c>
    </row>
    <row r="18" spans="1:12">
      <c r="A18" s="230" t="s">
        <v>279</v>
      </c>
      <c r="B18" s="241" t="s">
        <v>278</v>
      </c>
      <c r="C18" s="230" t="s">
        <v>290</v>
      </c>
      <c r="D18" s="246">
        <v>755000</v>
      </c>
      <c r="E18" s="250" t="s">
        <v>292</v>
      </c>
      <c r="F18" s="246">
        <v>0</v>
      </c>
      <c r="G18" s="246">
        <v>749000</v>
      </c>
      <c r="H18" s="246">
        <f>SUM(F18:G18)</f>
        <v>749000</v>
      </c>
      <c r="I18" s="246">
        <v>0</v>
      </c>
      <c r="J18" s="246">
        <v>0</v>
      </c>
      <c r="K18" s="246">
        <f>I18+J18</f>
        <v>0</v>
      </c>
      <c r="L18" s="241">
        <f>SUM(D18-H18+K18)</f>
        <v>6000</v>
      </c>
    </row>
    <row r="19" spans="1:12">
      <c r="A19" s="272"/>
      <c r="B19" s="232"/>
      <c r="C19" s="272"/>
      <c r="D19" s="273">
        <f>SUM(D17:D18)</f>
        <v>1450000</v>
      </c>
      <c r="E19" s="274" t="s">
        <v>280</v>
      </c>
      <c r="F19" s="273">
        <f>SUM(F17:F18)</f>
        <v>0</v>
      </c>
      <c r="G19" s="273">
        <f>SUM(G17:G18)</f>
        <v>1049000</v>
      </c>
      <c r="H19" s="273">
        <f>SUM(H17:H18)</f>
        <v>1049000</v>
      </c>
      <c r="I19" s="273">
        <f>SUM(I17:I18)</f>
        <v>0</v>
      </c>
      <c r="J19" s="273">
        <f t="shared" ref="J19:K19" si="0">SUM(J17:J18)</f>
        <v>0</v>
      </c>
      <c r="K19" s="273">
        <f t="shared" si="0"/>
        <v>0</v>
      </c>
      <c r="L19" s="232">
        <f>SUM(L17:L18)</f>
        <v>401000</v>
      </c>
    </row>
    <row r="20" spans="1:12">
      <c r="A20" s="275"/>
      <c r="B20" s="276"/>
      <c r="C20" s="275"/>
      <c r="D20" s="277"/>
      <c r="E20" s="278"/>
      <c r="F20" s="277"/>
      <c r="G20" s="277"/>
      <c r="H20" s="277"/>
      <c r="I20" s="277"/>
      <c r="J20" s="277"/>
      <c r="K20" s="277"/>
      <c r="L20" s="276"/>
    </row>
    <row r="21" spans="1:12">
      <c r="A21" s="316" t="s">
        <v>97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</row>
    <row r="22" spans="1:12">
      <c r="A22" s="227" t="s">
        <v>281</v>
      </c>
      <c r="B22" s="239"/>
      <c r="C22" s="239"/>
      <c r="D22" s="240"/>
      <c r="E22" s="240"/>
      <c r="F22" s="240"/>
      <c r="G22" s="240"/>
      <c r="H22" s="240"/>
      <c r="I22" s="240"/>
      <c r="J22" s="240"/>
      <c r="K22" s="240"/>
      <c r="L22" s="228"/>
    </row>
    <row r="23" spans="1:12">
      <c r="A23" s="227"/>
      <c r="B23" s="239"/>
      <c r="C23" s="239"/>
      <c r="D23" s="240"/>
      <c r="E23" s="240"/>
      <c r="F23" s="240"/>
      <c r="G23" s="240"/>
      <c r="H23" s="240"/>
      <c r="I23" s="240"/>
      <c r="J23" s="240"/>
      <c r="K23" s="240"/>
      <c r="L23" s="228"/>
    </row>
    <row r="24" spans="1:12">
      <c r="A24" s="227" t="s">
        <v>97</v>
      </c>
      <c r="B24" s="239" t="s">
        <v>97</v>
      </c>
      <c r="C24" s="239" t="s">
        <v>97</v>
      </c>
      <c r="D24" s="240" t="s">
        <v>97</v>
      </c>
      <c r="E24" s="240"/>
      <c r="F24" s="240"/>
      <c r="G24" s="240"/>
      <c r="H24" s="240"/>
      <c r="I24" s="240"/>
      <c r="J24" s="240"/>
      <c r="K24" s="240"/>
      <c r="L24" s="228"/>
    </row>
    <row r="25" spans="1:12">
      <c r="A25" s="227"/>
      <c r="B25" s="239"/>
      <c r="C25" s="239"/>
      <c r="D25" s="240"/>
      <c r="E25" s="240"/>
      <c r="F25" s="240"/>
      <c r="G25" s="240"/>
      <c r="H25" s="240"/>
      <c r="I25" s="240"/>
      <c r="J25" s="240"/>
      <c r="K25" s="240"/>
      <c r="L25" s="228"/>
    </row>
    <row r="26" spans="1:12">
      <c r="A26" s="227"/>
      <c r="B26" s="239"/>
      <c r="C26" s="239"/>
      <c r="D26" s="240"/>
      <c r="E26" s="240"/>
      <c r="F26" s="240"/>
      <c r="G26" s="240"/>
      <c r="H26" s="240"/>
      <c r="I26" s="240"/>
      <c r="J26" s="240"/>
      <c r="K26" s="240"/>
      <c r="L26" s="228"/>
    </row>
  </sheetData>
  <mergeCells count="3">
    <mergeCell ref="A10:L10"/>
    <mergeCell ref="A14:L14"/>
    <mergeCell ref="A21:L21"/>
  </mergeCells>
  <pageMargins left="0.7" right="0.7" top="0.78740157499999996" bottom="0.78740157499999996" header="0.3" footer="0.3"/>
  <ignoredErrors>
    <ignoredError sqref="A17:A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59c24a-09b0-4b8b-ba15-d5f03c70d351">
      <Terms xmlns="http://schemas.microsoft.com/office/infopath/2007/PartnerControls"/>
    </lcf76f155ced4ddcb4097134ff3c332f>
    <TaxCatchAll xmlns="e5cfd87c-248f-40eb-9eb5-a822cdbdb3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A4C8E9EC62B24BAD5F2BDC4776FF9D" ma:contentTypeVersion="12" ma:contentTypeDescription="Ein neues Dokument erstellen." ma:contentTypeScope="" ma:versionID="e330aeb4cd1a15f6a2911fe4f10be45f">
  <xsd:schema xmlns:xsd="http://www.w3.org/2001/XMLSchema" xmlns:xs="http://www.w3.org/2001/XMLSchema" xmlns:p="http://schemas.microsoft.com/office/2006/metadata/properties" xmlns:ns2="1159c24a-09b0-4b8b-ba15-d5f03c70d351" xmlns:ns3="e5cfd87c-248f-40eb-9eb5-a822cdbdb3c4" targetNamespace="http://schemas.microsoft.com/office/2006/metadata/properties" ma:root="true" ma:fieldsID="b5d6da8b89ed1d646f1fe30e751e91cc" ns2:_="" ns3:_="">
    <xsd:import namespace="1159c24a-09b0-4b8b-ba15-d5f03c70d351"/>
    <xsd:import namespace="e5cfd87c-248f-40eb-9eb5-a822cdbdb3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24a-09b0-4b8b-ba15-d5f03c70d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b6509d1e-813c-4f5f-becc-1d7b66e595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fd87c-248f-40eb-9eb5-a822cdbdb3c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09d68ba-36bc-4b97-95db-c4794e74a04c}" ma:internalName="TaxCatchAll" ma:showField="CatchAllData" ma:web="e5cfd87c-248f-40eb-9eb5-a822cdbdb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D44CB9-67B0-461D-BA29-49C9BE33626D}">
  <ds:schemaRefs>
    <ds:schemaRef ds:uri="http://schemas.microsoft.com/office/2006/metadata/properties"/>
    <ds:schemaRef ds:uri="http://schemas.microsoft.com/office/infopath/2007/PartnerControls"/>
    <ds:schemaRef ds:uri="9f9bec04-7702-4e73-86e9-4cea816cc7c6"/>
    <ds:schemaRef ds:uri="58ee1587-5ecc-4341-84be-dea75544e3ae"/>
  </ds:schemaRefs>
</ds:datastoreItem>
</file>

<file path=customXml/itemProps2.xml><?xml version="1.0" encoding="utf-8"?>
<ds:datastoreItem xmlns:ds="http://schemas.openxmlformats.org/officeDocument/2006/customXml" ds:itemID="{4C6C639F-D151-406F-8BFA-F4679FB477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F949E-9649-414C-A259-EF602DA8137A}"/>
</file>

<file path=docMetadata/LabelInfo.xml><?xml version="1.0" encoding="utf-8"?>
<clbl:labelList xmlns:clbl="http://schemas.microsoft.com/office/2020/mipLabelMetadata">
  <clbl:label id="{beabbd7f-30aa-46e0-b687-f71188f0414a}" enabled="1" method="Standard" siteId="{c22912f5-f6f8-4861-8960-399351cb9c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Eckdaten</vt:lpstr>
      <vt:lpstr>Bilanz</vt:lpstr>
      <vt:lpstr>ER FG</vt:lpstr>
      <vt:lpstr>ER SG</vt:lpstr>
      <vt:lpstr>Eigenkapitalnachweis</vt:lpstr>
      <vt:lpstr>Rückstellungsspiegel</vt:lpstr>
      <vt:lpstr>Beteiligungsspiegel</vt:lpstr>
      <vt:lpstr>Gewährleistungsspiegel</vt:lpstr>
      <vt:lpstr>Kreditkontrolle</vt:lpstr>
      <vt:lpstr>Nachkredite</vt:lpstr>
      <vt:lpstr>Investitionsrechnung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Witschi Thomas</dc:creator>
  <cp:keywords/>
  <dc:description/>
  <cp:lastModifiedBy>Witschi Nicole</cp:lastModifiedBy>
  <cp:revision/>
  <dcterms:created xsi:type="dcterms:W3CDTF">2022-02-22T12:57:11Z</dcterms:created>
  <dcterms:modified xsi:type="dcterms:W3CDTF">2025-12-30T13:07:52Z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0x01010070A4C8E9EC62B24BAD5F2BDC4776FF9D</vt:lpwstr>
  </property>
  <property fmtid="{D5CDD505-2E9C-101B-9397-08002B2CF9AE}" pid="3" name="MediaServiceImageTags">
    <vt:lpwstr/>
  </property>
</Properties>
</file>